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Initialize" defaultThemeVersion="166925"/>
  <mc:AlternateContent xmlns:mc="http://schemas.openxmlformats.org/markup-compatibility/2006">
    <mc:Choice Requires="x15">
      <x15ac:absPath xmlns:x15ac="http://schemas.microsoft.com/office/spreadsheetml/2010/11/ac" url="C:\Users\kashiwagi\Desktop\"/>
    </mc:Choice>
  </mc:AlternateContent>
  <xr:revisionPtr revIDLastSave="0" documentId="13_ncr:1_{4198E101-7594-4E71-91AE-128D5ED7F93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各シートの説明" sheetId="31" r:id="rId1"/>
    <sheet name="〇〇年度_全体管理シート (簡易版)" sheetId="32" r:id="rId2"/>
    <sheet name="詳細KPIシート (簡易版)" sheetId="34" r:id="rId3"/>
    <sheet name="予算策定シート (簡易版)" sheetId="33" r:id="rId4"/>
    <sheet name="設定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2" l="1"/>
  <c r="M23" i="32"/>
  <c r="L23" i="32"/>
  <c r="K23" i="32"/>
  <c r="J23" i="32"/>
  <c r="I23" i="32"/>
  <c r="H23" i="32"/>
  <c r="G23" i="32"/>
  <c r="F23" i="32"/>
  <c r="E23" i="32"/>
  <c r="D23" i="32"/>
  <c r="C23" i="32"/>
  <c r="C18" i="32"/>
  <c r="N18" i="32"/>
  <c r="M18" i="32"/>
  <c r="L18" i="32"/>
  <c r="K18" i="32"/>
  <c r="J18" i="32"/>
  <c r="I18" i="32"/>
  <c r="H18" i="32"/>
  <c r="G18" i="32"/>
  <c r="F18" i="32"/>
  <c r="E18" i="32"/>
  <c r="D18" i="32"/>
  <c r="C12" i="32"/>
  <c r="N12" i="32"/>
  <c r="M12" i="32"/>
  <c r="L12" i="32"/>
  <c r="K12" i="32"/>
  <c r="J12" i="32"/>
  <c r="I12" i="32"/>
  <c r="H12" i="32"/>
  <c r="G12" i="32"/>
  <c r="F12" i="32"/>
  <c r="E12" i="32"/>
  <c r="D12" i="32"/>
  <c r="C8" i="32"/>
  <c r="N8" i="32"/>
  <c r="M8" i="32"/>
  <c r="L8" i="32"/>
  <c r="K8" i="32"/>
  <c r="J8" i="32"/>
  <c r="I8" i="32"/>
  <c r="H8" i="32"/>
  <c r="G8" i="32"/>
  <c r="F8" i="32"/>
  <c r="E8" i="32"/>
  <c r="D8" i="32"/>
  <c r="O23" i="34"/>
  <c r="N23" i="34"/>
  <c r="M23" i="34"/>
  <c r="L23" i="34"/>
  <c r="K23" i="34"/>
  <c r="J23" i="34"/>
  <c r="I23" i="34"/>
  <c r="H23" i="34"/>
  <c r="G23" i="34"/>
  <c r="F23" i="34"/>
  <c r="E23" i="34"/>
  <c r="D23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P16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O8" i="32" l="1"/>
  <c r="D21" i="34"/>
  <c r="E21" i="34" s="1"/>
  <c r="F21" i="34" s="1"/>
  <c r="G21" i="34" s="1"/>
  <c r="H21" i="34" s="1"/>
  <c r="I21" i="34" s="1"/>
  <c r="J21" i="34" s="1"/>
  <c r="K21" i="34" s="1"/>
  <c r="L21" i="34" s="1"/>
  <c r="M21" i="34" s="1"/>
  <c r="N21" i="34" s="1"/>
  <c r="O21" i="34" s="1"/>
  <c r="D18" i="34"/>
  <c r="E18" i="34" s="1"/>
  <c r="F18" i="34" s="1"/>
  <c r="G18" i="34" s="1"/>
  <c r="H18" i="34" s="1"/>
  <c r="I18" i="34" s="1"/>
  <c r="J18" i="34" s="1"/>
  <c r="K18" i="34" s="1"/>
  <c r="L18" i="34" s="1"/>
  <c r="M18" i="34" s="1"/>
  <c r="N18" i="34" s="1"/>
  <c r="O18" i="34" s="1"/>
  <c r="D15" i="34"/>
  <c r="P22" i="34"/>
  <c r="P24" i="34"/>
  <c r="P19" i="34"/>
  <c r="P20" i="34" s="1"/>
  <c r="E15" i="34"/>
  <c r="F15" i="34" s="1"/>
  <c r="G15" i="34" s="1"/>
  <c r="H15" i="34" s="1"/>
  <c r="I15" i="34" s="1"/>
  <c r="J15" i="34" s="1"/>
  <c r="K15" i="34" s="1"/>
  <c r="L15" i="34" s="1"/>
  <c r="M15" i="34" s="1"/>
  <c r="N15" i="34" s="1"/>
  <c r="O15" i="34" s="1"/>
  <c r="D8" i="34"/>
  <c r="E8" i="34" s="1"/>
  <c r="P13" i="34"/>
  <c r="P11" i="34"/>
  <c r="P9" i="34"/>
  <c r="D3" i="34"/>
  <c r="E3" i="34" s="1"/>
  <c r="F3" i="34" s="1"/>
  <c r="G3" i="34" s="1"/>
  <c r="H3" i="34" s="1"/>
  <c r="I3" i="34" s="1"/>
  <c r="J3" i="34" s="1"/>
  <c r="K3" i="34" s="1"/>
  <c r="L3" i="34" s="1"/>
  <c r="M3" i="34" s="1"/>
  <c r="N3" i="34" s="1"/>
  <c r="P7" i="34"/>
  <c r="P6" i="34"/>
  <c r="P5" i="34"/>
  <c r="P4" i="34"/>
  <c r="D10" i="33"/>
  <c r="D13" i="33" s="1"/>
  <c r="D16" i="33" s="1"/>
  <c r="D19" i="33" s="1"/>
  <c r="O7" i="32" s="1"/>
  <c r="O23" i="32"/>
  <c r="O18" i="32"/>
  <c r="O20" i="32" s="1"/>
  <c r="N25" i="32"/>
  <c r="C21" i="32"/>
  <c r="N20" i="32"/>
  <c r="J20" i="32"/>
  <c r="C16" i="32"/>
  <c r="O15" i="32"/>
  <c r="N15" i="32"/>
  <c r="M15" i="32"/>
  <c r="J15" i="32"/>
  <c r="G15" i="32"/>
  <c r="E15" i="32"/>
  <c r="M14" i="32"/>
  <c r="E14" i="32"/>
  <c r="O12" i="32"/>
  <c r="C10" i="32"/>
  <c r="N14" i="32"/>
  <c r="J14" i="32"/>
  <c r="I14" i="32"/>
  <c r="H14" i="32"/>
  <c r="D14" i="32"/>
  <c r="C6" i="32"/>
  <c r="D6" i="32" s="1"/>
  <c r="P23" i="34" l="1"/>
  <c r="P12" i="34"/>
  <c r="P14" i="34"/>
  <c r="P10" i="34"/>
  <c r="F8" i="34"/>
  <c r="G8" i="34" s="1"/>
  <c r="H8" i="34" s="1"/>
  <c r="I8" i="34" s="1"/>
  <c r="J8" i="34" s="1"/>
  <c r="K8" i="34" s="1"/>
  <c r="L8" i="34" s="1"/>
  <c r="M8" i="34" s="1"/>
  <c r="N8" i="34" s="1"/>
  <c r="O8" i="34" s="1"/>
  <c r="O3" i="34"/>
  <c r="O22" i="32"/>
  <c r="E22" i="32" s="1"/>
  <c r="E24" i="32" s="1"/>
  <c r="O17" i="32"/>
  <c r="L17" i="32" s="1"/>
  <c r="L19" i="32" s="1"/>
  <c r="O11" i="32"/>
  <c r="J25" i="32"/>
  <c r="E25" i="32"/>
  <c r="M25" i="32"/>
  <c r="G25" i="32"/>
  <c r="F20" i="32"/>
  <c r="O25" i="32"/>
  <c r="O14" i="32"/>
  <c r="C20" i="32"/>
  <c r="K20" i="32"/>
  <c r="G20" i="32"/>
  <c r="K14" i="32"/>
  <c r="D20" i="32"/>
  <c r="L20" i="32"/>
  <c r="L14" i="32"/>
  <c r="E20" i="32"/>
  <c r="M20" i="32"/>
  <c r="F25" i="32"/>
  <c r="C14" i="32"/>
  <c r="F14" i="32"/>
  <c r="C15" i="32"/>
  <c r="K15" i="32"/>
  <c r="C25" i="32"/>
  <c r="K25" i="32"/>
  <c r="F15" i="32"/>
  <c r="D10" i="32"/>
  <c r="G14" i="32"/>
  <c r="D15" i="32"/>
  <c r="L15" i="32"/>
  <c r="D25" i="32"/>
  <c r="L25" i="32"/>
  <c r="E6" i="32"/>
  <c r="E21" i="32"/>
  <c r="E16" i="32"/>
  <c r="E10" i="32"/>
  <c r="H15" i="32"/>
  <c r="H20" i="32"/>
  <c r="H25" i="32"/>
  <c r="I15" i="32"/>
  <c r="D16" i="32"/>
  <c r="I20" i="32"/>
  <c r="D21" i="32"/>
  <c r="I25" i="32"/>
  <c r="D22" i="32" l="1"/>
  <c r="D24" i="32" s="1"/>
  <c r="C22" i="32"/>
  <c r="C24" i="32" s="1"/>
  <c r="N22" i="32"/>
  <c r="N24" i="32" s="1"/>
  <c r="I22" i="32"/>
  <c r="I24" i="32" s="1"/>
  <c r="O24" i="32"/>
  <c r="J22" i="32"/>
  <c r="J24" i="32" s="1"/>
  <c r="L22" i="32"/>
  <c r="L24" i="32" s="1"/>
  <c r="F22" i="32"/>
  <c r="F24" i="32" s="1"/>
  <c r="K17" i="32"/>
  <c r="K19" i="32" s="1"/>
  <c r="M17" i="32"/>
  <c r="M19" i="32" s="1"/>
  <c r="K22" i="32"/>
  <c r="K24" i="32" s="1"/>
  <c r="G22" i="32"/>
  <c r="G24" i="32" s="1"/>
  <c r="H22" i="32"/>
  <c r="H24" i="32" s="1"/>
  <c r="M22" i="32"/>
  <c r="M24" i="32" s="1"/>
  <c r="I17" i="32"/>
  <c r="I19" i="32" s="1"/>
  <c r="O19" i="32"/>
  <c r="H17" i="32"/>
  <c r="H19" i="32" s="1"/>
  <c r="D17" i="32"/>
  <c r="D19" i="32" s="1"/>
  <c r="G17" i="32"/>
  <c r="G19" i="32" s="1"/>
  <c r="C17" i="32"/>
  <c r="C19" i="32" s="1"/>
  <c r="J17" i="32"/>
  <c r="J19" i="32" s="1"/>
  <c r="F17" i="32"/>
  <c r="F19" i="32" s="1"/>
  <c r="E17" i="32"/>
  <c r="E19" i="32" s="1"/>
  <c r="N17" i="32"/>
  <c r="N19" i="32" s="1"/>
  <c r="F6" i="32"/>
  <c r="F21" i="32"/>
  <c r="F16" i="32"/>
  <c r="F10" i="32"/>
  <c r="G21" i="32" l="1"/>
  <c r="G16" i="32"/>
  <c r="G10" i="32"/>
  <c r="G6" i="32"/>
  <c r="C7" i="32" l="1"/>
  <c r="C9" i="32" s="1"/>
  <c r="I7" i="32"/>
  <c r="I9" i="32" s="1"/>
  <c r="N7" i="32"/>
  <c r="N9" i="32" s="1"/>
  <c r="K7" i="32"/>
  <c r="K9" i="32" s="1"/>
  <c r="D7" i="32"/>
  <c r="D9" i="32" s="1"/>
  <c r="G7" i="32"/>
  <c r="G9" i="32" s="1"/>
  <c r="O9" i="32"/>
  <c r="F7" i="32"/>
  <c r="F9" i="32" s="1"/>
  <c r="J7" i="32"/>
  <c r="J9" i="32" s="1"/>
  <c r="L7" i="32"/>
  <c r="L9" i="32" s="1"/>
  <c r="E7" i="32"/>
  <c r="E9" i="32" s="1"/>
  <c r="H7" i="32"/>
  <c r="H9" i="32" s="1"/>
  <c r="M7" i="32"/>
  <c r="M9" i="32" s="1"/>
  <c r="N11" i="32"/>
  <c r="N13" i="32" s="1"/>
  <c r="G11" i="32"/>
  <c r="G13" i="32" s="1"/>
  <c r="H11" i="32"/>
  <c r="H13" i="32" s="1"/>
  <c r="E11" i="32"/>
  <c r="E13" i="32" s="1"/>
  <c r="D11" i="32"/>
  <c r="D13" i="32" s="1"/>
  <c r="L11" i="32"/>
  <c r="L13" i="32" s="1"/>
  <c r="I11" i="32"/>
  <c r="I13" i="32" s="1"/>
  <c r="K11" i="32"/>
  <c r="K13" i="32" s="1"/>
  <c r="F11" i="32"/>
  <c r="F13" i="32" s="1"/>
  <c r="J11" i="32"/>
  <c r="J13" i="32" s="1"/>
  <c r="C11" i="32"/>
  <c r="C13" i="32" s="1"/>
  <c r="M11" i="32"/>
  <c r="M13" i="32" s="1"/>
  <c r="O13" i="32"/>
  <c r="H21" i="32"/>
  <c r="H16" i="32"/>
  <c r="H10" i="32"/>
  <c r="H6" i="32"/>
  <c r="I21" i="32" l="1"/>
  <c r="I16" i="32"/>
  <c r="I10" i="32"/>
  <c r="I6" i="32"/>
  <c r="J10" i="32" l="1"/>
  <c r="J6" i="32"/>
  <c r="J16" i="32"/>
  <c r="J21" i="32"/>
  <c r="K6" i="32" l="1"/>
  <c r="K10" i="32"/>
  <c r="K21" i="32"/>
  <c r="K16" i="32"/>
  <c r="L6" i="32" l="1"/>
  <c r="L21" i="32"/>
  <c r="L16" i="32"/>
  <c r="L10" i="32"/>
  <c r="M6" i="32" l="1"/>
  <c r="M21" i="32"/>
  <c r="M16" i="32"/>
  <c r="M10" i="32"/>
  <c r="N21" i="32" l="1"/>
  <c r="N16" i="32"/>
  <c r="N6" i="32"/>
  <c r="N10" i="32"/>
</calcChain>
</file>

<file path=xl/sharedStrings.xml><?xml version="1.0" encoding="utf-8"?>
<sst xmlns="http://schemas.openxmlformats.org/spreadsheetml/2006/main" count="129" uniqueCount="97">
  <si>
    <t>シート設定</t>
    <rPh sb="3" eb="5">
      <t>セッテイ</t>
    </rPh>
    <phoneticPr fontId="1"/>
  </si>
  <si>
    <t>期初月</t>
    <rPh sb="0" eb="2">
      <t>キショ</t>
    </rPh>
    <rPh sb="2" eb="3">
      <t>ツキ</t>
    </rPh>
    <phoneticPr fontId="1"/>
  </si>
  <si>
    <t>認知拡大</t>
    <phoneticPr fontId="1"/>
  </si>
  <si>
    <t>リード獲得</t>
    <phoneticPr fontId="1"/>
  </si>
  <si>
    <t>アポイント獲得率</t>
    <phoneticPr fontId="1"/>
  </si>
  <si>
    <t>LP到達率</t>
    <phoneticPr fontId="1"/>
  </si>
  <si>
    <t>前年度実績</t>
    <rPh sb="0" eb="3">
      <t>ゼンネンド</t>
    </rPh>
    <rPh sb="3" eb="5">
      <t>ジッセキ</t>
    </rPh>
    <phoneticPr fontId="1"/>
  </si>
  <si>
    <t>年度</t>
    <rPh sb="0" eb="2">
      <t>ネンド</t>
    </rPh>
    <phoneticPr fontId="1"/>
  </si>
  <si>
    <t>FY23</t>
    <phoneticPr fontId="1"/>
  </si>
  <si>
    <t>マーケティングの全体管理シート</t>
    <rPh sb="8" eb="10">
      <t>ゼンタイ</t>
    </rPh>
    <phoneticPr fontId="5"/>
  </si>
  <si>
    <t>マーケティングプロセス</t>
    <phoneticPr fontId="1"/>
  </si>
  <si>
    <t>合計</t>
  </si>
  <si>
    <t>達成率</t>
  </si>
  <si>
    <t>商談獲得数</t>
  </si>
  <si>
    <t>商談化率</t>
  </si>
  <si>
    <t>受注獲得</t>
    <phoneticPr fontId="5"/>
  </si>
  <si>
    <t>受注獲得数</t>
  </si>
  <si>
    <t>受注率</t>
  </si>
  <si>
    <t>平均受注単価</t>
    <rPh sb="0" eb="2">
      <t>ヘイキン</t>
    </rPh>
    <rPh sb="2" eb="4">
      <t>ジュチュウ</t>
    </rPh>
    <rPh sb="4" eb="6">
      <t>タンカ</t>
    </rPh>
    <phoneticPr fontId="5"/>
  </si>
  <si>
    <t>PV数</t>
  </si>
  <si>
    <t>UU数</t>
  </si>
  <si>
    <t>新規ユーザー数</t>
  </si>
  <si>
    <t>マーケティングの各工程の目標進捗状況をまとめたシートです。ボトルネックの発見や、改善策の立案につながります。</t>
    <rPh sb="8" eb="9">
      <t>カク</t>
    </rPh>
    <rPh sb="9" eb="11">
      <t>コウテイ</t>
    </rPh>
    <rPh sb="12" eb="14">
      <t>モクヒョウ</t>
    </rPh>
    <rPh sb="14" eb="16">
      <t>シンチョク</t>
    </rPh>
    <rPh sb="16" eb="18">
      <t>ジョウキョウ</t>
    </rPh>
    <phoneticPr fontId="1"/>
  </si>
  <si>
    <t>CV数</t>
  </si>
  <si>
    <t>サイトアクセス</t>
    <phoneticPr fontId="1"/>
  </si>
  <si>
    <t>フォーム到達率</t>
  </si>
  <si>
    <t>CV率</t>
    <rPh sb="2" eb="3">
      <t>リツ</t>
    </rPh>
    <phoneticPr fontId="5"/>
  </si>
  <si>
    <t>コンバージョン</t>
    <phoneticPr fontId="1"/>
  </si>
  <si>
    <t>サイト訪問数（セッション数）</t>
    <phoneticPr fontId="1"/>
  </si>
  <si>
    <t>リード獲得数</t>
    <phoneticPr fontId="1"/>
  </si>
  <si>
    <t>予算策定シート</t>
    <rPh sb="0" eb="2">
      <t>ヨサン</t>
    </rPh>
    <rPh sb="2" eb="4">
      <t>サクテイ</t>
    </rPh>
    <phoneticPr fontId="5"/>
  </si>
  <si>
    <t>前年度実績から本年度の目標を策定するシートです。</t>
    <rPh sb="0" eb="3">
      <t>ゼンネンド</t>
    </rPh>
    <rPh sb="3" eb="5">
      <t>ジッセキ</t>
    </rPh>
    <rPh sb="7" eb="10">
      <t>ホンネンド</t>
    </rPh>
    <rPh sb="11" eb="13">
      <t>モクヒョウ</t>
    </rPh>
    <rPh sb="14" eb="16">
      <t>サクテイ</t>
    </rPh>
    <phoneticPr fontId="1"/>
  </si>
  <si>
    <t>サイトコンバージョン率</t>
    <phoneticPr fontId="1"/>
  </si>
  <si>
    <t>今年度目標</t>
    <rPh sb="0" eb="3">
      <t>コンネンド</t>
    </rPh>
    <rPh sb="3" eb="5">
      <t>モクヒョウ</t>
    </rPh>
    <phoneticPr fontId="1"/>
  </si>
  <si>
    <t>商談獲得</t>
    <phoneticPr fontId="1"/>
  </si>
  <si>
    <t>商談獲得数</t>
    <phoneticPr fontId="1"/>
  </si>
  <si>
    <t>商談化率</t>
    <phoneticPr fontId="1"/>
  </si>
  <si>
    <t>受注率</t>
    <phoneticPr fontId="1"/>
  </si>
  <si>
    <t>受注金額金額</t>
    <rPh sb="0" eb="2">
      <t>ジュチュウ</t>
    </rPh>
    <rPh sb="2" eb="4">
      <t>キンガク</t>
    </rPh>
    <rPh sb="4" eb="6">
      <t>キンガク</t>
    </rPh>
    <phoneticPr fontId="5"/>
  </si>
  <si>
    <t>受注数</t>
    <rPh sb="2" eb="3">
      <t>スウ</t>
    </rPh>
    <phoneticPr fontId="1"/>
  </si>
  <si>
    <t>消す？</t>
    <rPh sb="0" eb="1">
      <t>ケ</t>
    </rPh>
    <phoneticPr fontId="1"/>
  </si>
  <si>
    <t>受注金額</t>
    <rPh sb="0" eb="2">
      <t>ジュチュウ</t>
    </rPh>
    <rPh sb="2" eb="4">
      <t>キンガク</t>
    </rPh>
    <phoneticPr fontId="5"/>
  </si>
  <si>
    <t>シート名</t>
    <rPh sb="3" eb="4">
      <t>メイ</t>
    </rPh>
    <phoneticPr fontId="1"/>
  </si>
  <si>
    <t>説明</t>
    <rPh sb="0" eb="2">
      <t>セツメイ</t>
    </rPh>
    <phoneticPr fontId="1"/>
  </si>
  <si>
    <t>NO</t>
    <phoneticPr fontId="1"/>
  </si>
  <si>
    <t>〇〇年度_全体管理シート</t>
    <phoneticPr fontId="1"/>
  </si>
  <si>
    <t>予算策定シート</t>
  </si>
  <si>
    <t>認知拡大シート</t>
    <phoneticPr fontId="1"/>
  </si>
  <si>
    <t>リード獲得シート</t>
    <phoneticPr fontId="1"/>
  </si>
  <si>
    <t>リード育成シート</t>
    <phoneticPr fontId="1"/>
  </si>
  <si>
    <t>商談獲得・受注シート</t>
    <phoneticPr fontId="1"/>
  </si>
  <si>
    <t>設定</t>
    <phoneticPr fontId="1"/>
  </si>
  <si>
    <t>URL</t>
    <phoneticPr fontId="1"/>
  </si>
  <si>
    <t>〇〇年度_全体管理シート!A1</t>
  </si>
  <si>
    <t>予算策定シート!A1</t>
  </si>
  <si>
    <t>認知拡大シート!A1</t>
  </si>
  <si>
    <t>リード獲得シート!A1</t>
  </si>
  <si>
    <t>リード育成シート!A1</t>
  </si>
  <si>
    <t>アポイント獲得シート!A1</t>
  </si>
  <si>
    <t>商談獲得・受注シート!A1</t>
  </si>
  <si>
    <t>設定!A1</t>
  </si>
  <si>
    <t>前年度実績から本年度の目標を策定するシート</t>
    <phoneticPr fontId="1"/>
  </si>
  <si>
    <t>マーケティングの各工程の目標進捗状況をまとめたシート
ボトルネックの発見や、改善策の立案に利用します。</t>
    <rPh sb="45" eb="47">
      <t>リヨウ</t>
    </rPh>
    <phoneticPr fontId="1"/>
  </si>
  <si>
    <t>認知拡大工程KPIは、認知拡大工程のKPIをまとめた一覧
認知拡大工程分析は、ボトルネックの発見や、改善策の立案に利用します。</t>
    <phoneticPr fontId="1"/>
  </si>
  <si>
    <t>リード獲得工程KPIは、リード獲得工程のKPIをまとめた一覧
リード獲得工程分析は、ボトルネックの発見や、改善策の立案に利用します。</t>
    <rPh sb="3" eb="5">
      <t>カクトク</t>
    </rPh>
    <rPh sb="15" eb="17">
      <t>カクトク</t>
    </rPh>
    <phoneticPr fontId="1"/>
  </si>
  <si>
    <t>アポイント獲得シート</t>
    <phoneticPr fontId="1"/>
  </si>
  <si>
    <t>リード育成工程のKPIは、リード育成工程のKPIをまとめた一覧
リード育成工程分析は、ボトルネックの発見や、改善策の立案に利用します。
※リード育成工程分析項目はComing Soon …</t>
    <rPh sb="78" eb="80">
      <t>コウモク</t>
    </rPh>
    <phoneticPr fontId="1"/>
  </si>
  <si>
    <t>アポイント獲得工程のKPIは、アポイント獲得工程のKPIをまとめた一覧
アポイント獲得工程分析は、ボトルネックの発見や、改善策の立案に利用します。
※アポイント獲得工程分析は、Coming Soon …</t>
    <phoneticPr fontId="1"/>
  </si>
  <si>
    <t>商談獲得・受注工程のKPIは、商談獲得・受注工程のKPIをまとめた一覧
商談獲得・受注工程分析は、ボトルネックの発見や、改善策の立案に利用します。
※商談獲得・受注工程分析はComing Soon …</t>
    <rPh sb="45" eb="47">
      <t>ブンセキ</t>
    </rPh>
    <phoneticPr fontId="1"/>
  </si>
  <si>
    <t>各シートの説明</t>
    <rPh sb="0" eb="1">
      <t>カク</t>
    </rPh>
    <rPh sb="5" eb="7">
      <t>セツメイ</t>
    </rPh>
    <phoneticPr fontId="1"/>
  </si>
  <si>
    <t>年度設定を行うページ</t>
    <phoneticPr fontId="1"/>
  </si>
  <si>
    <t>〇〇年度_全体管理シート (簡易版)</t>
    <phoneticPr fontId="1"/>
  </si>
  <si>
    <t>予算策定シート (簡易版)</t>
    <phoneticPr fontId="1"/>
  </si>
  <si>
    <t>〇〇年度_全体管理シート(簡易版)!A1</t>
    <rPh sb="13" eb="16">
      <t>カンイバン</t>
    </rPh>
    <phoneticPr fontId="1"/>
  </si>
  <si>
    <t>予算策定シート(簡易版)!A1</t>
    <rPh sb="8" eb="11">
      <t>カンイバン</t>
    </rPh>
    <phoneticPr fontId="1"/>
  </si>
  <si>
    <t>受注金額目標から認知拡大、リード獲得、商談・受注件数に必要な目標値(KPI)を確認する事ができます。</t>
    <rPh sb="0" eb="4">
      <t>ジュチュウキンガク</t>
    </rPh>
    <rPh sb="4" eb="6">
      <t>モクヒョウ</t>
    </rPh>
    <rPh sb="8" eb="10">
      <t>ニンチ</t>
    </rPh>
    <rPh sb="10" eb="12">
      <t>カクダイ</t>
    </rPh>
    <rPh sb="16" eb="18">
      <t>カクトク</t>
    </rPh>
    <rPh sb="19" eb="21">
      <t>ショウダン</t>
    </rPh>
    <rPh sb="22" eb="24">
      <t>ジュチュウ</t>
    </rPh>
    <rPh sb="24" eb="26">
      <t>ケンスウ</t>
    </rPh>
    <rPh sb="27" eb="29">
      <t>ヒツヨウ</t>
    </rPh>
    <rPh sb="30" eb="32">
      <t>モクヒョウ</t>
    </rPh>
    <rPh sb="32" eb="33">
      <t>チ</t>
    </rPh>
    <rPh sb="39" eb="41">
      <t>カクニン</t>
    </rPh>
    <rPh sb="43" eb="44">
      <t>コト</t>
    </rPh>
    <phoneticPr fontId="1"/>
  </si>
  <si>
    <t>マーケティングの各工程(認知拡大、リード獲得、商談・受注件数)
の実績値を入力しボトルネックの発見や、改善策の立案に利用できます。</t>
    <rPh sb="33" eb="36">
      <t>ジッセキチ</t>
    </rPh>
    <rPh sb="37" eb="39">
      <t>ニュウリョク</t>
    </rPh>
    <rPh sb="58" eb="60">
      <t>リヨウ</t>
    </rPh>
    <phoneticPr fontId="1"/>
  </si>
  <si>
    <t>既存リード</t>
    <rPh sb="0" eb="2">
      <t>キゾン</t>
    </rPh>
    <phoneticPr fontId="1"/>
  </si>
  <si>
    <t>既存リード数</t>
    <rPh sb="0" eb="2">
      <t>キゾン</t>
    </rPh>
    <rPh sb="5" eb="6">
      <t>スウ</t>
    </rPh>
    <phoneticPr fontId="1"/>
  </si>
  <si>
    <t>リード増加率</t>
    <rPh sb="3" eb="6">
      <t>ゾウカリツ</t>
    </rPh>
    <phoneticPr fontId="1"/>
  </si>
  <si>
    <t>商談</t>
    <phoneticPr fontId="1"/>
  </si>
  <si>
    <t>受注</t>
    <rPh sb="0" eb="2">
      <t>ジュチュウ</t>
    </rPh>
    <phoneticPr fontId="5"/>
  </si>
  <si>
    <t>受注獲得</t>
    <phoneticPr fontId="1"/>
  </si>
  <si>
    <t>詳細KPIシート</t>
    <rPh sb="0" eb="2">
      <t>ショウサイ</t>
    </rPh>
    <phoneticPr fontId="5"/>
  </si>
  <si>
    <t>LP到達セッション数</t>
    <phoneticPr fontId="1"/>
  </si>
  <si>
    <t>フォーム到達セッション数</t>
    <phoneticPr fontId="1"/>
  </si>
  <si>
    <t>--</t>
    <phoneticPr fontId="1"/>
  </si>
  <si>
    <t>最終値</t>
    <rPh sb="0" eb="3">
      <t>サイシュウチ</t>
    </rPh>
    <phoneticPr fontId="1"/>
  </si>
  <si>
    <t>サイト訪問数（セッション数）</t>
    <rPh sb="3" eb="6">
      <t>ホウモンスウ</t>
    </rPh>
    <phoneticPr fontId="1"/>
  </si>
  <si>
    <t>サイト訪問数（セッション数） 目標</t>
    <rPh sb="5" eb="6">
      <t>スウ</t>
    </rPh>
    <rPh sb="12" eb="13">
      <t>スウ</t>
    </rPh>
    <phoneticPr fontId="1"/>
  </si>
  <si>
    <t>サイト訪問数（セッション数） 実績</t>
    <rPh sb="15" eb="17">
      <t>ジッセキ</t>
    </rPh>
    <phoneticPr fontId="1"/>
  </si>
  <si>
    <t>商談獲得数 実績</t>
    <rPh sb="6" eb="8">
      <t>ジッセキ</t>
    </rPh>
    <phoneticPr fontId="1"/>
  </si>
  <si>
    <t>商談獲得数 目標</t>
    <phoneticPr fontId="1"/>
  </si>
  <si>
    <t>受注獲得数 目標</t>
    <phoneticPr fontId="1"/>
  </si>
  <si>
    <t>受注獲得数 実績</t>
    <phoneticPr fontId="1"/>
  </si>
  <si>
    <t>リード獲得数（CV数） 実績</t>
    <rPh sb="9" eb="10">
      <t>スウ</t>
    </rPh>
    <rPh sb="12" eb="14">
      <t>ジッセキ</t>
    </rPh>
    <phoneticPr fontId="1"/>
  </si>
  <si>
    <t>リード獲得数（CV数） 目標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</si>
</sst>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color rgb="FFFFFFFF"/>
      <name val="游ゴシック"/>
      <family val="3"/>
      <charset val="128"/>
      <scheme val="minor"/>
    </font>
    <font>
      <b/>
      <sz val="12"/>
      <color theme="3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B224C"/>
        <bgColor rgb="FF43434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0"/>
      </right>
      <top style="thin">
        <color theme="1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7"/>
      </left>
      <right style="thin">
        <color theme="0"/>
      </right>
      <top/>
      <bottom/>
      <diagonal/>
    </border>
    <border>
      <left style="thin">
        <color theme="7"/>
      </left>
      <right style="thin">
        <color theme="0"/>
      </right>
      <top style="thin">
        <color theme="7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6" fontId="6" fillId="0" borderId="2" xfId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55" fontId="13" fillId="3" borderId="4" xfId="0" applyNumberFormat="1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1" fontId="6" fillId="0" borderId="2" xfId="0" applyNumberFormat="1" applyFont="1" applyBorder="1" applyAlignment="1">
      <alignment horizontal="right" vertical="center"/>
    </xf>
    <xf numFmtId="0" fontId="14" fillId="4" borderId="2" xfId="0" applyFont="1" applyFill="1" applyBorder="1">
      <alignment vertical="center"/>
    </xf>
    <xf numFmtId="9" fontId="14" fillId="4" borderId="2" xfId="0" applyNumberFormat="1" applyFont="1" applyFill="1" applyBorder="1" applyAlignment="1">
      <alignment horizontal="right" vertical="center"/>
    </xf>
    <xf numFmtId="0" fontId="16" fillId="5" borderId="0" xfId="0" applyFont="1" applyFill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5" fillId="0" borderId="12" xfId="2" applyBorder="1">
      <alignment vertical="center"/>
    </xf>
    <xf numFmtId="0" fontId="0" fillId="0" borderId="13" xfId="0" applyBorder="1">
      <alignment vertical="center"/>
    </xf>
    <xf numFmtId="0" fontId="15" fillId="0" borderId="14" xfId="2" applyBorder="1">
      <alignment vertical="center"/>
    </xf>
    <xf numFmtId="0" fontId="0" fillId="0" borderId="15" xfId="0" applyBorder="1">
      <alignment vertical="center"/>
    </xf>
    <xf numFmtId="0" fontId="15" fillId="0" borderId="16" xfId="2" applyBorder="1">
      <alignment vertical="center"/>
    </xf>
    <xf numFmtId="0" fontId="16" fillId="5" borderId="17" xfId="0" applyFont="1" applyFill="1" applyBorder="1">
      <alignment vertical="center"/>
    </xf>
    <xf numFmtId="0" fontId="0" fillId="0" borderId="17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right" vertical="center"/>
    </xf>
    <xf numFmtId="3" fontId="8" fillId="6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>
      <alignment vertical="center"/>
    </xf>
    <xf numFmtId="3" fontId="8" fillId="7" borderId="2" xfId="0" applyNumberFormat="1" applyFont="1" applyFill="1" applyBorder="1" applyAlignment="1">
      <alignment horizontal="right" vertical="center"/>
    </xf>
    <xf numFmtId="6" fontId="6" fillId="7" borderId="2" xfId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/>
    </xf>
    <xf numFmtId="1" fontId="6" fillId="7" borderId="2" xfId="0" applyNumberFormat="1" applyFont="1" applyFill="1" applyBorder="1" applyAlignment="1">
      <alignment horizontal="right" vertical="center"/>
    </xf>
    <xf numFmtId="176" fontId="8" fillId="7" borderId="2" xfId="0" applyNumberFormat="1" applyFont="1" applyFill="1" applyBorder="1" applyAlignment="1">
      <alignment horizontal="right" vertical="center"/>
    </xf>
    <xf numFmtId="176" fontId="8" fillId="7" borderId="8" xfId="0" applyNumberFormat="1" applyFont="1" applyFill="1" applyBorder="1" applyAlignment="1">
      <alignment horizontal="right" vertical="center"/>
    </xf>
    <xf numFmtId="0" fontId="17" fillId="7" borderId="2" xfId="0" applyFont="1" applyFill="1" applyBorder="1">
      <alignment vertical="center"/>
    </xf>
    <xf numFmtId="9" fontId="17" fillId="7" borderId="2" xfId="0" applyNumberFormat="1" applyFont="1" applyFill="1" applyBorder="1" applyAlignment="1">
      <alignment horizontal="right" vertical="center"/>
    </xf>
    <xf numFmtId="0" fontId="18" fillId="0" borderId="17" xfId="0" applyFont="1" applyBorder="1">
      <alignment vertical="center"/>
    </xf>
    <xf numFmtId="0" fontId="18" fillId="0" borderId="0" xfId="0" applyFont="1">
      <alignment vertical="center"/>
    </xf>
    <xf numFmtId="6" fontId="6" fillId="8" borderId="2" xfId="1" applyFont="1" applyFill="1" applyBorder="1" applyAlignment="1" applyProtection="1">
      <alignment horizontal="right" vertical="center"/>
    </xf>
    <xf numFmtId="6" fontId="8" fillId="8" borderId="2" xfId="1" applyFont="1" applyFill="1" applyBorder="1" applyAlignment="1" applyProtection="1">
      <alignment horizontal="right" vertical="center"/>
    </xf>
    <xf numFmtId="3" fontId="8" fillId="8" borderId="2" xfId="0" applyNumberFormat="1" applyFont="1" applyFill="1" applyBorder="1" applyAlignment="1">
      <alignment horizontal="right" vertical="center"/>
    </xf>
    <xf numFmtId="3" fontId="6" fillId="8" borderId="2" xfId="0" applyNumberFormat="1" applyFont="1" applyFill="1" applyBorder="1" applyAlignment="1">
      <alignment horizontal="right" vertical="center"/>
    </xf>
    <xf numFmtId="0" fontId="14" fillId="0" borderId="2" xfId="0" applyFont="1" applyBorder="1">
      <alignment vertical="center"/>
    </xf>
    <xf numFmtId="9" fontId="14" fillId="8" borderId="2" xfId="0" applyNumberFormat="1" applyFont="1" applyFill="1" applyBorder="1" applyAlignment="1">
      <alignment horizontal="right" vertical="center"/>
    </xf>
    <xf numFmtId="177" fontId="2" fillId="8" borderId="1" xfId="0" applyNumberFormat="1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8" fillId="7" borderId="22" xfId="0" applyFont="1" applyFill="1" applyBorder="1">
      <alignment vertical="center"/>
    </xf>
    <xf numFmtId="0" fontId="0" fillId="0" borderId="25" xfId="0" applyBorder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7" borderId="26" xfId="0" applyFont="1" applyFill="1" applyBorder="1">
      <alignment vertical="center"/>
    </xf>
    <xf numFmtId="0" fontId="8" fillId="7" borderId="29" xfId="0" applyFont="1" applyFill="1" applyBorder="1">
      <alignment vertical="center"/>
    </xf>
    <xf numFmtId="0" fontId="6" fillId="0" borderId="22" xfId="0" applyFont="1" applyBorder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7" borderId="2" xfId="0" applyFont="1" applyFill="1" applyBorder="1">
      <alignment vertical="center"/>
    </xf>
    <xf numFmtId="176" fontId="8" fillId="7" borderId="2" xfId="0" quotePrefix="1" applyNumberFormat="1" applyFont="1" applyFill="1" applyBorder="1" applyAlignment="1">
      <alignment horizontal="right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workbookViewId="0">
      <selection activeCell="E5" sqref="E5"/>
    </sheetView>
  </sheetViews>
  <sheetFormatPr defaultRowHeight="18" x14ac:dyDescent="0.45"/>
  <cols>
    <col min="1" max="1" width="7.59765625" customWidth="1"/>
    <col min="2" max="2" width="3.69921875" customWidth="1"/>
    <col min="3" max="3" width="30.69921875" customWidth="1"/>
    <col min="4" max="4" width="68.3984375" customWidth="1"/>
    <col min="5" max="5" width="35.19921875" customWidth="1"/>
  </cols>
  <sheetData>
    <row r="2" spans="2:5" ht="39" x14ac:dyDescent="0.45">
      <c r="B2" s="42" t="s">
        <v>69</v>
      </c>
      <c r="D2" s="27"/>
      <c r="E2" s="27"/>
    </row>
    <row r="3" spans="2:5" x14ac:dyDescent="0.45">
      <c r="B3" s="17" t="s">
        <v>44</v>
      </c>
      <c r="C3" s="17" t="s">
        <v>42</v>
      </c>
      <c r="D3" s="26" t="s">
        <v>43</v>
      </c>
      <c r="E3" s="26" t="s">
        <v>52</v>
      </c>
    </row>
    <row r="4" spans="2:5" ht="60.75" customHeight="1" x14ac:dyDescent="0.45">
      <c r="B4" s="19">
        <v>1</v>
      </c>
      <c r="C4" s="20" t="s">
        <v>71</v>
      </c>
      <c r="D4" s="28" t="s">
        <v>76</v>
      </c>
      <c r="E4" s="21" t="s">
        <v>73</v>
      </c>
    </row>
    <row r="5" spans="2:5" ht="60.75" customHeight="1" x14ac:dyDescent="0.45">
      <c r="B5" s="22">
        <v>2</v>
      </c>
      <c r="C5" s="18" t="s">
        <v>72</v>
      </c>
      <c r="D5" s="18" t="s">
        <v>75</v>
      </c>
      <c r="E5" s="23" t="s">
        <v>74</v>
      </c>
    </row>
    <row r="6" spans="2:5" ht="60.75" customHeight="1" x14ac:dyDescent="0.45">
      <c r="B6" s="19">
        <v>3</v>
      </c>
      <c r="C6" s="20" t="s">
        <v>45</v>
      </c>
      <c r="D6" s="28" t="s">
        <v>62</v>
      </c>
      <c r="E6" s="21" t="s">
        <v>53</v>
      </c>
    </row>
    <row r="7" spans="2:5" ht="60.75" customHeight="1" x14ac:dyDescent="0.45">
      <c r="B7" s="22">
        <v>4</v>
      </c>
      <c r="C7" s="18" t="s">
        <v>46</v>
      </c>
      <c r="D7" s="18" t="s">
        <v>61</v>
      </c>
      <c r="E7" s="23" t="s">
        <v>54</v>
      </c>
    </row>
    <row r="8" spans="2:5" ht="60.75" customHeight="1" x14ac:dyDescent="0.45">
      <c r="B8" s="19">
        <v>5</v>
      </c>
      <c r="C8" s="18" t="s">
        <v>47</v>
      </c>
      <c r="D8" s="29" t="s">
        <v>63</v>
      </c>
      <c r="E8" s="23" t="s">
        <v>55</v>
      </c>
    </row>
    <row r="9" spans="2:5" ht="60.75" customHeight="1" x14ac:dyDescent="0.45">
      <c r="B9" s="22">
        <v>6</v>
      </c>
      <c r="C9" s="18" t="s">
        <v>48</v>
      </c>
      <c r="D9" s="29" t="s">
        <v>64</v>
      </c>
      <c r="E9" s="23" t="s">
        <v>56</v>
      </c>
    </row>
    <row r="10" spans="2:5" ht="60.75" customHeight="1" x14ac:dyDescent="0.45">
      <c r="B10" s="19">
        <v>7</v>
      </c>
      <c r="C10" s="18" t="s">
        <v>49</v>
      </c>
      <c r="D10" s="29" t="s">
        <v>66</v>
      </c>
      <c r="E10" s="23" t="s">
        <v>57</v>
      </c>
    </row>
    <row r="11" spans="2:5" ht="60.75" customHeight="1" x14ac:dyDescent="0.45">
      <c r="B11" s="22">
        <v>8</v>
      </c>
      <c r="C11" s="18" t="s">
        <v>65</v>
      </c>
      <c r="D11" s="29" t="s">
        <v>67</v>
      </c>
      <c r="E11" s="23" t="s">
        <v>58</v>
      </c>
    </row>
    <row r="12" spans="2:5" ht="60.75" customHeight="1" x14ac:dyDescent="0.45">
      <c r="B12" s="19">
        <v>9</v>
      </c>
      <c r="C12" s="18" t="s">
        <v>50</v>
      </c>
      <c r="D12" s="29" t="s">
        <v>68</v>
      </c>
      <c r="E12" s="23" t="s">
        <v>59</v>
      </c>
    </row>
    <row r="13" spans="2:5" ht="60.75" customHeight="1" x14ac:dyDescent="0.45">
      <c r="B13" s="22">
        <v>10</v>
      </c>
      <c r="C13" s="24" t="s">
        <v>51</v>
      </c>
      <c r="D13" s="24" t="s">
        <v>70</v>
      </c>
      <c r="E13" s="25" t="s">
        <v>60</v>
      </c>
    </row>
    <row r="15" spans="2:5" ht="39" x14ac:dyDescent="0.45">
      <c r="B15" s="43"/>
    </row>
  </sheetData>
  <phoneticPr fontId="1"/>
  <hyperlinks>
    <hyperlink ref="E6" location="〇〇年度_全体管理シート!A1" display="〇〇年度_全体管理シート!A1" xr:uid="{00000000-0004-0000-0000-000000000000}"/>
    <hyperlink ref="E7" location="予算策定シート!A1" display="予算策定シート!A1" xr:uid="{00000000-0004-0000-0000-000001000000}"/>
    <hyperlink ref="E8" location="認知拡大シート!A1" display="認知拡大シート!A1" xr:uid="{00000000-0004-0000-0000-000002000000}"/>
    <hyperlink ref="E9" location="リード獲得シート!A1" display="リード獲得シート!A1" xr:uid="{00000000-0004-0000-0000-000003000000}"/>
    <hyperlink ref="E10" location="リード育成シート!A1" display="リード育成シート!A1" xr:uid="{00000000-0004-0000-0000-000004000000}"/>
    <hyperlink ref="E11" location="アポイント獲得シート!A1" display="アポイント獲得シート!A1" xr:uid="{00000000-0004-0000-0000-000005000000}"/>
    <hyperlink ref="E12" location="商談獲得・受注シート!A1" display="商談獲得・受注シート!A1" xr:uid="{00000000-0004-0000-0000-000006000000}"/>
    <hyperlink ref="E13" location="設定!A1" display="設定!A1" xr:uid="{00000000-0004-0000-0000-000007000000}"/>
    <hyperlink ref="E4" location="'〇〇年度_全体管理シート (簡易版)'!A1" display="〇〇年度_全体管理シート(簡易版)!A1" xr:uid="{9CD1F707-A806-46F3-A91D-306EBEFC506E}"/>
    <hyperlink ref="E5" location="'予算策定シート (簡易版)'!A1" display="予算策定シート(簡易版)!A1" xr:uid="{26363C0F-338E-4213-9320-73729EE86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0837-0257-4F55-8F49-ADA6C19B81CF}">
  <dimension ref="B2:P25"/>
  <sheetViews>
    <sheetView showGridLines="0" topLeftCell="A2" zoomScaleNormal="100" workbookViewId="0">
      <selection activeCell="C8" sqref="C8"/>
    </sheetView>
  </sheetViews>
  <sheetFormatPr defaultColWidth="11.09765625" defaultRowHeight="18" x14ac:dyDescent="0.45"/>
  <cols>
    <col min="1" max="1" width="3.5" style="5" customWidth="1"/>
    <col min="2" max="2" width="36.3984375" style="5" customWidth="1"/>
    <col min="3" max="15" width="13.59765625" style="5" customWidth="1"/>
    <col min="16" max="16384" width="11.09765625" style="5"/>
  </cols>
  <sheetData>
    <row r="2" spans="2:16" ht="32.4" x14ac:dyDescent="0.45">
      <c r="B2" s="4" t="s">
        <v>9</v>
      </c>
    </row>
    <row r="3" spans="2:16" ht="19.8" x14ac:dyDescent="0.45">
      <c r="B3" s="6" t="s">
        <v>22</v>
      </c>
    </row>
    <row r="5" spans="2:16" ht="22.2" x14ac:dyDescent="0.45">
      <c r="B5" s="11" t="s">
        <v>10</v>
      </c>
    </row>
    <row r="6" spans="2:16" ht="20.399999999999999" customHeight="1" x14ac:dyDescent="0.45">
      <c r="B6" s="10" t="s">
        <v>2</v>
      </c>
      <c r="C6" s="12">
        <f>設定!B3</f>
        <v>44866</v>
      </c>
      <c r="D6" s="12">
        <f t="shared" ref="D6:N6" si="0">DATE(YEAR(C6),MONTH(C6)+1,1)</f>
        <v>44896</v>
      </c>
      <c r="E6" s="12">
        <f t="shared" si="0"/>
        <v>44927</v>
      </c>
      <c r="F6" s="12">
        <f t="shared" si="0"/>
        <v>44958</v>
      </c>
      <c r="G6" s="12">
        <f t="shared" si="0"/>
        <v>44986</v>
      </c>
      <c r="H6" s="12">
        <f t="shared" si="0"/>
        <v>45017</v>
      </c>
      <c r="I6" s="12">
        <f t="shared" si="0"/>
        <v>45047</v>
      </c>
      <c r="J6" s="12">
        <f t="shared" si="0"/>
        <v>45078</v>
      </c>
      <c r="K6" s="12">
        <f t="shared" si="0"/>
        <v>45108</v>
      </c>
      <c r="L6" s="12">
        <f t="shared" si="0"/>
        <v>45139</v>
      </c>
      <c r="M6" s="12">
        <f t="shared" si="0"/>
        <v>45170</v>
      </c>
      <c r="N6" s="12">
        <f t="shared" si="0"/>
        <v>45200</v>
      </c>
      <c r="O6" s="8" t="s">
        <v>11</v>
      </c>
    </row>
    <row r="7" spans="2:16" ht="20.399999999999999" customHeight="1" x14ac:dyDescent="0.45">
      <c r="B7" s="30" t="s">
        <v>89</v>
      </c>
      <c r="C7" s="31" t="str">
        <f>IFERROR(ROUNDUP($O7/12,0),"--")</f>
        <v>--</v>
      </c>
      <c r="D7" s="31" t="str">
        <f t="shared" ref="D7:N7" si="1">IFERROR(ROUNDUP($O7/12,0),"--")</f>
        <v>--</v>
      </c>
      <c r="E7" s="31" t="str">
        <f t="shared" si="1"/>
        <v>--</v>
      </c>
      <c r="F7" s="31" t="str">
        <f>IFERROR(ROUNDUP($O7/12,0),"--")</f>
        <v>--</v>
      </c>
      <c r="G7" s="31" t="str">
        <f t="shared" si="1"/>
        <v>--</v>
      </c>
      <c r="H7" s="31" t="str">
        <f t="shared" si="1"/>
        <v>--</v>
      </c>
      <c r="I7" s="31" t="str">
        <f t="shared" si="1"/>
        <v>--</v>
      </c>
      <c r="J7" s="31" t="str">
        <f t="shared" si="1"/>
        <v>--</v>
      </c>
      <c r="K7" s="31" t="str">
        <f t="shared" si="1"/>
        <v>--</v>
      </c>
      <c r="L7" s="31" t="str">
        <f t="shared" si="1"/>
        <v>--</v>
      </c>
      <c r="M7" s="31" t="str">
        <f t="shared" si="1"/>
        <v>--</v>
      </c>
      <c r="N7" s="31" t="str">
        <f t="shared" si="1"/>
        <v>--</v>
      </c>
      <c r="O7" s="32" t="str">
        <f>'予算策定シート (簡易版)'!D19</f>
        <v>--</v>
      </c>
    </row>
    <row r="8" spans="2:16" ht="20.399999999999999" customHeight="1" x14ac:dyDescent="0.45">
      <c r="B8" s="33" t="s">
        <v>90</v>
      </c>
      <c r="C8" s="36">
        <f>'詳細KPIシート (簡易版)'!D7</f>
        <v>0</v>
      </c>
      <c r="D8" s="36">
        <f>'詳細KPIシート (簡易版)'!E7</f>
        <v>0</v>
      </c>
      <c r="E8" s="36">
        <f>'詳細KPIシート (簡易版)'!F7</f>
        <v>0</v>
      </c>
      <c r="F8" s="36">
        <f>'詳細KPIシート (簡易版)'!G7</f>
        <v>0</v>
      </c>
      <c r="G8" s="36">
        <f>'詳細KPIシート (簡易版)'!H7</f>
        <v>0</v>
      </c>
      <c r="H8" s="36">
        <f>'詳細KPIシート (簡易版)'!I7</f>
        <v>0</v>
      </c>
      <c r="I8" s="36">
        <f>'詳細KPIシート (簡易版)'!J7</f>
        <v>0</v>
      </c>
      <c r="J8" s="36">
        <f>'詳細KPIシート (簡易版)'!K7</f>
        <v>0</v>
      </c>
      <c r="K8" s="36">
        <f>'詳細KPIシート (簡易版)'!L7</f>
        <v>0</v>
      </c>
      <c r="L8" s="36">
        <f>'詳細KPIシート (簡易版)'!M7</f>
        <v>0</v>
      </c>
      <c r="M8" s="36">
        <f>'詳細KPIシート (簡易版)'!N7</f>
        <v>0</v>
      </c>
      <c r="N8" s="36">
        <f>'詳細KPIシート (簡易版)'!O7</f>
        <v>0</v>
      </c>
      <c r="O8" s="36">
        <f>SUM(C8:N8)</f>
        <v>0</v>
      </c>
    </row>
    <row r="9" spans="2:16" ht="20.399999999999999" customHeight="1" x14ac:dyDescent="0.45">
      <c r="B9" s="40" t="s">
        <v>12</v>
      </c>
      <c r="C9" s="41" t="str">
        <f>IFERROR(C8/C7,"--")</f>
        <v>--</v>
      </c>
      <c r="D9" s="41" t="str">
        <f t="shared" ref="D9" si="2">IFERROR(D8/D7,"--")</f>
        <v>--</v>
      </c>
      <c r="E9" s="41" t="str">
        <f>IFERROR(E8/E7,"--")</f>
        <v>--</v>
      </c>
      <c r="F9" s="41" t="str">
        <f t="shared" ref="F9:O9" si="3">IFERROR(F8/F7,"--")</f>
        <v>--</v>
      </c>
      <c r="G9" s="41" t="str">
        <f t="shared" si="3"/>
        <v>--</v>
      </c>
      <c r="H9" s="41" t="str">
        <f t="shared" si="3"/>
        <v>--</v>
      </c>
      <c r="I9" s="41" t="str">
        <f t="shared" si="3"/>
        <v>--</v>
      </c>
      <c r="J9" s="41" t="str">
        <f t="shared" si="3"/>
        <v>--</v>
      </c>
      <c r="K9" s="41" t="str">
        <f t="shared" si="3"/>
        <v>--</v>
      </c>
      <c r="L9" s="41" t="str">
        <f t="shared" si="3"/>
        <v>--</v>
      </c>
      <c r="M9" s="41" t="str">
        <f t="shared" si="3"/>
        <v>--</v>
      </c>
      <c r="N9" s="41" t="str">
        <f t="shared" si="3"/>
        <v>--</v>
      </c>
      <c r="O9" s="41" t="str">
        <f t="shared" si="3"/>
        <v>--</v>
      </c>
    </row>
    <row r="10" spans="2:16" ht="20.399999999999999" customHeight="1" x14ac:dyDescent="0.45">
      <c r="B10" s="10" t="s">
        <v>3</v>
      </c>
      <c r="C10" s="12">
        <f>設定!B3</f>
        <v>44866</v>
      </c>
      <c r="D10" s="12">
        <f t="shared" ref="D10:N10" si="4">DATE(YEAR(C6),MONTH(C6)+1,1)</f>
        <v>44896</v>
      </c>
      <c r="E10" s="12">
        <f t="shared" si="4"/>
        <v>44927</v>
      </c>
      <c r="F10" s="12">
        <f t="shared" si="4"/>
        <v>44958</v>
      </c>
      <c r="G10" s="12">
        <f t="shared" si="4"/>
        <v>44986</v>
      </c>
      <c r="H10" s="12">
        <f t="shared" si="4"/>
        <v>45017</v>
      </c>
      <c r="I10" s="12">
        <f t="shared" si="4"/>
        <v>45047</v>
      </c>
      <c r="J10" s="12">
        <f t="shared" si="4"/>
        <v>45078</v>
      </c>
      <c r="K10" s="12">
        <f t="shared" si="4"/>
        <v>45108</v>
      </c>
      <c r="L10" s="12">
        <f t="shared" si="4"/>
        <v>45139</v>
      </c>
      <c r="M10" s="12">
        <f t="shared" si="4"/>
        <v>45170</v>
      </c>
      <c r="N10" s="12">
        <f t="shared" si="4"/>
        <v>45200</v>
      </c>
      <c r="O10" s="8" t="s">
        <v>11</v>
      </c>
    </row>
    <row r="11" spans="2:16" ht="20.399999999999999" customHeight="1" x14ac:dyDescent="0.45">
      <c r="B11" s="30" t="s">
        <v>96</v>
      </c>
      <c r="C11" s="31" t="str">
        <f>IFERROR(ROUNDUP($O11/12,0),"--")</f>
        <v>--</v>
      </c>
      <c r="D11" s="31" t="str">
        <f t="shared" ref="D11:N11" si="5">IFERROR(ROUNDUP($O11/12,0),"--")</f>
        <v>--</v>
      </c>
      <c r="E11" s="31" t="str">
        <f t="shared" si="5"/>
        <v>--</v>
      </c>
      <c r="F11" s="31" t="str">
        <f t="shared" si="5"/>
        <v>--</v>
      </c>
      <c r="G11" s="31" t="str">
        <f t="shared" si="5"/>
        <v>--</v>
      </c>
      <c r="H11" s="31" t="str">
        <f t="shared" si="5"/>
        <v>--</v>
      </c>
      <c r="I11" s="31" t="str">
        <f t="shared" si="5"/>
        <v>--</v>
      </c>
      <c r="J11" s="31" t="str">
        <f t="shared" si="5"/>
        <v>--</v>
      </c>
      <c r="K11" s="31" t="str">
        <f t="shared" si="5"/>
        <v>--</v>
      </c>
      <c r="L11" s="31" t="str">
        <f t="shared" si="5"/>
        <v>--</v>
      </c>
      <c r="M11" s="31" t="str">
        <f t="shared" si="5"/>
        <v>--</v>
      </c>
      <c r="N11" s="31" t="str">
        <f t="shared" si="5"/>
        <v>--</v>
      </c>
      <c r="O11" s="32" t="str">
        <f>'予算策定シート (簡易版)'!D16</f>
        <v>--</v>
      </c>
    </row>
    <row r="12" spans="2:16" ht="20.399999999999999" customHeight="1" x14ac:dyDescent="0.45">
      <c r="B12" s="33" t="s">
        <v>95</v>
      </c>
      <c r="C12" s="36">
        <f>'詳細KPIシート (簡易版)'!D13</f>
        <v>0</v>
      </c>
      <c r="D12" s="36">
        <f>'詳細KPIシート (簡易版)'!E13</f>
        <v>0</v>
      </c>
      <c r="E12" s="36">
        <f>'詳細KPIシート (簡易版)'!F13</f>
        <v>0</v>
      </c>
      <c r="F12" s="36">
        <f>'詳細KPIシート (簡易版)'!G13</f>
        <v>0</v>
      </c>
      <c r="G12" s="36">
        <f>'詳細KPIシート (簡易版)'!H13</f>
        <v>0</v>
      </c>
      <c r="H12" s="36">
        <f>'詳細KPIシート (簡易版)'!I13</f>
        <v>0</v>
      </c>
      <c r="I12" s="36">
        <f>'詳細KPIシート (簡易版)'!J13</f>
        <v>0</v>
      </c>
      <c r="J12" s="36">
        <f>'詳細KPIシート (簡易版)'!K13</f>
        <v>0</v>
      </c>
      <c r="K12" s="36">
        <f>'詳細KPIシート (簡易版)'!L13</f>
        <v>0</v>
      </c>
      <c r="L12" s="36">
        <f>'詳細KPIシート (簡易版)'!M13</f>
        <v>0</v>
      </c>
      <c r="M12" s="36">
        <f>'詳細KPIシート (簡易版)'!N13</f>
        <v>0</v>
      </c>
      <c r="N12" s="36">
        <f>'詳細KPIシート (簡易版)'!O13</f>
        <v>0</v>
      </c>
      <c r="O12" s="36">
        <f>SUM(C12:N12)</f>
        <v>0</v>
      </c>
    </row>
    <row r="13" spans="2:16" ht="20.399999999999999" customHeight="1" x14ac:dyDescent="0.45">
      <c r="B13" s="40" t="s">
        <v>12</v>
      </c>
      <c r="C13" s="41" t="str">
        <f t="shared" ref="C13:O13" si="6">IFERROR(C12/C11,"--")</f>
        <v>--</v>
      </c>
      <c r="D13" s="41" t="str">
        <f t="shared" si="6"/>
        <v>--</v>
      </c>
      <c r="E13" s="41" t="str">
        <f t="shared" si="6"/>
        <v>--</v>
      </c>
      <c r="F13" s="41" t="str">
        <f t="shared" si="6"/>
        <v>--</v>
      </c>
      <c r="G13" s="41" t="str">
        <f t="shared" si="6"/>
        <v>--</v>
      </c>
      <c r="H13" s="41" t="str">
        <f t="shared" si="6"/>
        <v>--</v>
      </c>
      <c r="I13" s="41" t="str">
        <f t="shared" si="6"/>
        <v>--</v>
      </c>
      <c r="J13" s="41" t="str">
        <f t="shared" si="6"/>
        <v>--</v>
      </c>
      <c r="K13" s="41" t="str">
        <f t="shared" si="6"/>
        <v>--</v>
      </c>
      <c r="L13" s="41" t="str">
        <f t="shared" si="6"/>
        <v>--</v>
      </c>
      <c r="M13" s="41" t="str">
        <f t="shared" si="6"/>
        <v>--</v>
      </c>
      <c r="N13" s="41" t="str">
        <f t="shared" si="6"/>
        <v>--</v>
      </c>
      <c r="O13" s="41" t="str">
        <f t="shared" si="6"/>
        <v>--</v>
      </c>
    </row>
    <row r="14" spans="2:16" ht="20.399999999999999" hidden="1" customHeight="1" x14ac:dyDescent="0.45">
      <c r="B14" s="15" t="s">
        <v>32</v>
      </c>
      <c r="C14" s="16" t="str">
        <f>IFERROR(#REF!/C8,"--")</f>
        <v>--</v>
      </c>
      <c r="D14" s="16" t="str">
        <f>IFERROR(#REF!/D8,"--")</f>
        <v>--</v>
      </c>
      <c r="E14" s="16" t="str">
        <f>IFERROR(#REF!/E8,"--")</f>
        <v>--</v>
      </c>
      <c r="F14" s="16" t="str">
        <f>IFERROR(#REF!/F8,"--")</f>
        <v>--</v>
      </c>
      <c r="G14" s="16" t="str">
        <f>IFERROR(#REF!/G8,"--")</f>
        <v>--</v>
      </c>
      <c r="H14" s="16" t="str">
        <f>IFERROR(#REF!/H8,"--")</f>
        <v>--</v>
      </c>
      <c r="I14" s="16" t="str">
        <f>IFERROR(#REF!/I8,"--")</f>
        <v>--</v>
      </c>
      <c r="J14" s="16" t="str">
        <f>IFERROR(#REF!/J8,"--")</f>
        <v>--</v>
      </c>
      <c r="K14" s="16" t="str">
        <f>IFERROR(#REF!/K8,"--")</f>
        <v>--</v>
      </c>
      <c r="L14" s="16" t="str">
        <f>IFERROR(#REF!/L8,"--")</f>
        <v>--</v>
      </c>
      <c r="M14" s="16" t="str">
        <f>IFERROR(#REF!/M8,"--")</f>
        <v>--</v>
      </c>
      <c r="N14" s="16" t="str">
        <f>IFERROR(#REF!/N8,"--")</f>
        <v>--</v>
      </c>
      <c r="O14" s="16" t="str">
        <f>IFERROR(#REF!/O8,"--")</f>
        <v>--</v>
      </c>
      <c r="P14" s="5" t="s">
        <v>40</v>
      </c>
    </row>
    <row r="15" spans="2:16" ht="20.399999999999999" hidden="1" customHeight="1" x14ac:dyDescent="0.45">
      <c r="B15" s="15" t="s">
        <v>4</v>
      </c>
      <c r="C15" s="16" t="str">
        <f>IFERROR(#REF!/#REF!,"--")</f>
        <v>--</v>
      </c>
      <c r="D15" s="16" t="str">
        <f>IFERROR(#REF!/#REF!,"--")</f>
        <v>--</v>
      </c>
      <c r="E15" s="16" t="str">
        <f>IFERROR(#REF!/#REF!,"--")</f>
        <v>--</v>
      </c>
      <c r="F15" s="16" t="str">
        <f>IFERROR(#REF!/#REF!,"--")</f>
        <v>--</v>
      </c>
      <c r="G15" s="16" t="str">
        <f>IFERROR(#REF!/#REF!,"--")</f>
        <v>--</v>
      </c>
      <c r="H15" s="16" t="str">
        <f>IFERROR(#REF!/#REF!,"--")</f>
        <v>--</v>
      </c>
      <c r="I15" s="16" t="str">
        <f>IFERROR(#REF!/#REF!,"--")</f>
        <v>--</v>
      </c>
      <c r="J15" s="16" t="str">
        <f>IFERROR(#REF!/#REF!,"--")</f>
        <v>--</v>
      </c>
      <c r="K15" s="16" t="str">
        <f>IFERROR(#REF!/#REF!,"--")</f>
        <v>--</v>
      </c>
      <c r="L15" s="16" t="str">
        <f>IFERROR(#REF!/#REF!,"--")</f>
        <v>--</v>
      </c>
      <c r="M15" s="16" t="str">
        <f>IFERROR(#REF!/#REF!,"--")</f>
        <v>--</v>
      </c>
      <c r="N15" s="16" t="str">
        <f>IFERROR(#REF!/#REF!,"--")</f>
        <v>--</v>
      </c>
      <c r="O15" s="16" t="str">
        <f>IFERROR(#REF!/#REF!,"--")</f>
        <v>--</v>
      </c>
      <c r="P15" s="5" t="s">
        <v>40</v>
      </c>
    </row>
    <row r="16" spans="2:16" ht="20.399999999999999" customHeight="1" x14ac:dyDescent="0.45">
      <c r="B16" s="9" t="s">
        <v>34</v>
      </c>
      <c r="C16" s="12">
        <f>設定!B3</f>
        <v>44866</v>
      </c>
      <c r="D16" s="12">
        <f t="shared" ref="D16:N16" si="7">DATE(YEAR(C6),MONTH(C6)+1,1)</f>
        <v>44896</v>
      </c>
      <c r="E16" s="12">
        <f t="shared" si="7"/>
        <v>44927</v>
      </c>
      <c r="F16" s="12">
        <f t="shared" si="7"/>
        <v>44958</v>
      </c>
      <c r="G16" s="12">
        <f t="shared" si="7"/>
        <v>44986</v>
      </c>
      <c r="H16" s="12">
        <f t="shared" si="7"/>
        <v>45017</v>
      </c>
      <c r="I16" s="12">
        <f t="shared" si="7"/>
        <v>45047</v>
      </c>
      <c r="J16" s="12">
        <f t="shared" si="7"/>
        <v>45078</v>
      </c>
      <c r="K16" s="12">
        <f t="shared" si="7"/>
        <v>45108</v>
      </c>
      <c r="L16" s="12">
        <f t="shared" si="7"/>
        <v>45139</v>
      </c>
      <c r="M16" s="12">
        <f t="shared" si="7"/>
        <v>45170</v>
      </c>
      <c r="N16" s="12">
        <f t="shared" si="7"/>
        <v>45200</v>
      </c>
      <c r="O16" s="8" t="s">
        <v>11</v>
      </c>
    </row>
    <row r="17" spans="2:16" ht="20.399999999999999" customHeight="1" x14ac:dyDescent="0.45">
      <c r="B17" s="30" t="s">
        <v>92</v>
      </c>
      <c r="C17" s="31" t="str">
        <f t="shared" ref="C17:N17" si="8">IFERROR(ROUNDUP($O17/12,0),"--")</f>
        <v>--</v>
      </c>
      <c r="D17" s="31" t="str">
        <f t="shared" si="8"/>
        <v>--</v>
      </c>
      <c r="E17" s="31" t="str">
        <f t="shared" si="8"/>
        <v>--</v>
      </c>
      <c r="F17" s="31" t="str">
        <f t="shared" si="8"/>
        <v>--</v>
      </c>
      <c r="G17" s="31" t="str">
        <f t="shared" si="8"/>
        <v>--</v>
      </c>
      <c r="H17" s="31" t="str">
        <f t="shared" si="8"/>
        <v>--</v>
      </c>
      <c r="I17" s="31" t="str">
        <f t="shared" si="8"/>
        <v>--</v>
      </c>
      <c r="J17" s="31" t="str">
        <f t="shared" si="8"/>
        <v>--</v>
      </c>
      <c r="K17" s="31" t="str">
        <f t="shared" si="8"/>
        <v>--</v>
      </c>
      <c r="L17" s="31" t="str">
        <f t="shared" si="8"/>
        <v>--</v>
      </c>
      <c r="M17" s="31" t="str">
        <f t="shared" si="8"/>
        <v>--</v>
      </c>
      <c r="N17" s="31" t="str">
        <f t="shared" si="8"/>
        <v>--</v>
      </c>
      <c r="O17" s="32" t="str">
        <f>'予算策定シート (簡易版)'!D13</f>
        <v>--</v>
      </c>
    </row>
    <row r="18" spans="2:16" ht="20.399999999999999" customHeight="1" x14ac:dyDescent="0.45">
      <c r="B18" s="33" t="s">
        <v>91</v>
      </c>
      <c r="C18" s="37">
        <f>'詳細KPIシート (簡易版)'!D19</f>
        <v>0</v>
      </c>
      <c r="D18" s="37">
        <f>'詳細KPIシート (簡易版)'!E19</f>
        <v>0</v>
      </c>
      <c r="E18" s="37">
        <f>'詳細KPIシート (簡易版)'!F19</f>
        <v>0</v>
      </c>
      <c r="F18" s="37">
        <f>'詳細KPIシート (簡易版)'!G19</f>
        <v>0</v>
      </c>
      <c r="G18" s="37">
        <f>'詳細KPIシート (簡易版)'!H19</f>
        <v>0</v>
      </c>
      <c r="H18" s="37">
        <f>'詳細KPIシート (簡易版)'!I19</f>
        <v>0</v>
      </c>
      <c r="I18" s="37">
        <f>'詳細KPIシート (簡易版)'!J19</f>
        <v>0</v>
      </c>
      <c r="J18" s="37">
        <f>'詳細KPIシート (簡易版)'!K19</f>
        <v>0</v>
      </c>
      <c r="K18" s="37">
        <f>'詳細KPIシート (簡易版)'!L19</f>
        <v>0</v>
      </c>
      <c r="L18" s="37">
        <f>'詳細KPIシート (簡易版)'!M19</f>
        <v>0</v>
      </c>
      <c r="M18" s="37">
        <f>'詳細KPIシート (簡易版)'!N19</f>
        <v>0</v>
      </c>
      <c r="N18" s="37">
        <f>'詳細KPIシート (簡易版)'!O19</f>
        <v>0</v>
      </c>
      <c r="O18" s="36">
        <f>SUM(C18:N18)</f>
        <v>0</v>
      </c>
    </row>
    <row r="19" spans="2:16" ht="20.399999999999999" customHeight="1" x14ac:dyDescent="0.45">
      <c r="B19" s="40" t="s">
        <v>12</v>
      </c>
      <c r="C19" s="41" t="str">
        <f t="shared" ref="C19:O19" si="9">IFERROR(C18/C17,"--")</f>
        <v>--</v>
      </c>
      <c r="D19" s="41" t="str">
        <f t="shared" si="9"/>
        <v>--</v>
      </c>
      <c r="E19" s="41" t="str">
        <f t="shared" si="9"/>
        <v>--</v>
      </c>
      <c r="F19" s="41" t="str">
        <f t="shared" si="9"/>
        <v>--</v>
      </c>
      <c r="G19" s="41" t="str">
        <f t="shared" si="9"/>
        <v>--</v>
      </c>
      <c r="H19" s="41" t="str">
        <f t="shared" si="9"/>
        <v>--</v>
      </c>
      <c r="I19" s="41" t="str">
        <f t="shared" si="9"/>
        <v>--</v>
      </c>
      <c r="J19" s="41" t="str">
        <f t="shared" si="9"/>
        <v>--</v>
      </c>
      <c r="K19" s="41" t="str">
        <f t="shared" si="9"/>
        <v>--</v>
      </c>
      <c r="L19" s="41" t="str">
        <f t="shared" si="9"/>
        <v>--</v>
      </c>
      <c r="M19" s="41" t="str">
        <f t="shared" si="9"/>
        <v>--</v>
      </c>
      <c r="N19" s="41" t="str">
        <f t="shared" si="9"/>
        <v>--</v>
      </c>
      <c r="O19" s="41" t="str">
        <f t="shared" si="9"/>
        <v>--</v>
      </c>
    </row>
    <row r="20" spans="2:16" ht="20.399999999999999" hidden="1" customHeight="1" x14ac:dyDescent="0.45">
      <c r="B20" s="15" t="s">
        <v>14</v>
      </c>
      <c r="C20" s="16" t="str">
        <f>IFERROR(C18/#REF!,"--")</f>
        <v>--</v>
      </c>
      <c r="D20" s="16" t="str">
        <f>IFERROR(D18/#REF!,"--")</f>
        <v>--</v>
      </c>
      <c r="E20" s="16" t="str">
        <f>IFERROR(E18/#REF!,"--")</f>
        <v>--</v>
      </c>
      <c r="F20" s="16" t="str">
        <f>IFERROR(F18/#REF!,"--")</f>
        <v>--</v>
      </c>
      <c r="G20" s="16" t="str">
        <f>IFERROR(G18/#REF!,"--")</f>
        <v>--</v>
      </c>
      <c r="H20" s="16" t="str">
        <f>IFERROR(H18/#REF!,"--")</f>
        <v>--</v>
      </c>
      <c r="I20" s="16" t="str">
        <f>IFERROR(I18/#REF!,"--")</f>
        <v>--</v>
      </c>
      <c r="J20" s="16" t="str">
        <f>IFERROR(J18/#REF!,"--")</f>
        <v>--</v>
      </c>
      <c r="K20" s="16" t="str">
        <f>IFERROR(K18/#REF!,"--")</f>
        <v>--</v>
      </c>
      <c r="L20" s="16" t="str">
        <f>IFERROR(L18/#REF!,"--")</f>
        <v>--</v>
      </c>
      <c r="M20" s="16" t="str">
        <f>IFERROR(M18/#REF!,"--")</f>
        <v>--</v>
      </c>
      <c r="N20" s="16" t="str">
        <f>IFERROR(N18/#REF!,"--")</f>
        <v>--</v>
      </c>
      <c r="O20" s="16" t="str">
        <f>IFERROR(O18/#REF!,"--")</f>
        <v>--</v>
      </c>
      <c r="P20" s="5" t="s">
        <v>40</v>
      </c>
    </row>
    <row r="21" spans="2:16" ht="20.399999999999999" customHeight="1" x14ac:dyDescent="0.45">
      <c r="B21" s="9" t="s">
        <v>15</v>
      </c>
      <c r="C21" s="12">
        <f>設定!B3</f>
        <v>44866</v>
      </c>
      <c r="D21" s="12">
        <f t="shared" ref="D21:N21" si="10">DATE(YEAR(C6),MONTH(C6)+1,1)</f>
        <v>44896</v>
      </c>
      <c r="E21" s="12">
        <f t="shared" si="10"/>
        <v>44927</v>
      </c>
      <c r="F21" s="12">
        <f t="shared" si="10"/>
        <v>44958</v>
      </c>
      <c r="G21" s="12">
        <f t="shared" si="10"/>
        <v>44986</v>
      </c>
      <c r="H21" s="12">
        <f t="shared" si="10"/>
        <v>45017</v>
      </c>
      <c r="I21" s="12">
        <f t="shared" si="10"/>
        <v>45047</v>
      </c>
      <c r="J21" s="12">
        <f t="shared" si="10"/>
        <v>45078</v>
      </c>
      <c r="K21" s="12">
        <f t="shared" si="10"/>
        <v>45108</v>
      </c>
      <c r="L21" s="12">
        <f t="shared" si="10"/>
        <v>45139</v>
      </c>
      <c r="M21" s="12">
        <f t="shared" si="10"/>
        <v>45170</v>
      </c>
      <c r="N21" s="12">
        <f t="shared" si="10"/>
        <v>45200</v>
      </c>
      <c r="O21" s="8" t="s">
        <v>11</v>
      </c>
    </row>
    <row r="22" spans="2:16" ht="20.399999999999999" customHeight="1" x14ac:dyDescent="0.45">
      <c r="B22" s="30" t="s">
        <v>93</v>
      </c>
      <c r="C22" s="31" t="str">
        <f t="shared" ref="C22:N22" si="11">IFERROR(ROUNDUP($O22/12,0),"--")</f>
        <v>--</v>
      </c>
      <c r="D22" s="31" t="str">
        <f t="shared" si="11"/>
        <v>--</v>
      </c>
      <c r="E22" s="31" t="str">
        <f t="shared" si="11"/>
        <v>--</v>
      </c>
      <c r="F22" s="31" t="str">
        <f t="shared" si="11"/>
        <v>--</v>
      </c>
      <c r="G22" s="31" t="str">
        <f t="shared" si="11"/>
        <v>--</v>
      </c>
      <c r="H22" s="31" t="str">
        <f t="shared" si="11"/>
        <v>--</v>
      </c>
      <c r="I22" s="31" t="str">
        <f t="shared" si="11"/>
        <v>--</v>
      </c>
      <c r="J22" s="31" t="str">
        <f t="shared" si="11"/>
        <v>--</v>
      </c>
      <c r="K22" s="31" t="str">
        <f t="shared" si="11"/>
        <v>--</v>
      </c>
      <c r="L22" s="31" t="str">
        <f t="shared" si="11"/>
        <v>--</v>
      </c>
      <c r="M22" s="31" t="str">
        <f t="shared" si="11"/>
        <v>--</v>
      </c>
      <c r="N22" s="31" t="str">
        <f t="shared" si="11"/>
        <v>--</v>
      </c>
      <c r="O22" s="32" t="str">
        <f>'予算策定シート (簡易版)'!D10</f>
        <v>--</v>
      </c>
    </row>
    <row r="23" spans="2:16" ht="20.399999999999999" customHeight="1" x14ac:dyDescent="0.45">
      <c r="B23" s="33" t="s">
        <v>94</v>
      </c>
      <c r="C23" s="37">
        <f>'詳細KPIシート (簡易版)'!D22</f>
        <v>1</v>
      </c>
      <c r="D23" s="37">
        <f>'詳細KPIシート (簡易版)'!E22</f>
        <v>2</v>
      </c>
      <c r="E23" s="37">
        <f>'詳細KPIシート (簡易版)'!F22</f>
        <v>2</v>
      </c>
      <c r="F23" s="37">
        <f>'詳細KPIシート (簡易版)'!G22</f>
        <v>1</v>
      </c>
      <c r="G23" s="37">
        <f>'詳細KPIシート (簡易版)'!H22</f>
        <v>1.5</v>
      </c>
      <c r="H23" s="37">
        <f>'詳細KPIシート (簡易版)'!I22</f>
        <v>1.5</v>
      </c>
      <c r="I23" s="37">
        <f>'詳細KPIシート (簡易版)'!J22</f>
        <v>1.5</v>
      </c>
      <c r="J23" s="37">
        <f>'詳細KPIシート (簡易版)'!K22</f>
        <v>1.5</v>
      </c>
      <c r="K23" s="37">
        <f>'詳細KPIシート (簡易版)'!L22</f>
        <v>1.5</v>
      </c>
      <c r="L23" s="37">
        <f>'詳細KPIシート (簡易版)'!M22</f>
        <v>1.5</v>
      </c>
      <c r="M23" s="37">
        <f>'詳細KPIシート (簡易版)'!N22</f>
        <v>1.5</v>
      </c>
      <c r="N23" s="37">
        <f>'詳細KPIシート (簡易版)'!O22</f>
        <v>1.5</v>
      </c>
      <c r="O23" s="36">
        <f>SUM(C23:N23)</f>
        <v>18</v>
      </c>
    </row>
    <row r="24" spans="2:16" ht="20.399999999999999" customHeight="1" x14ac:dyDescent="0.45">
      <c r="B24" s="40" t="s">
        <v>12</v>
      </c>
      <c r="C24" s="41" t="str">
        <f>IFERROR(C23/C22,"--")</f>
        <v>--</v>
      </c>
      <c r="D24" s="41" t="str">
        <f t="shared" ref="D24:O24" si="12">IFERROR(D23/D22,"--")</f>
        <v>--</v>
      </c>
      <c r="E24" s="41" t="str">
        <f>IFERROR(E23/E22,"--")</f>
        <v>--</v>
      </c>
      <c r="F24" s="41" t="str">
        <f t="shared" si="12"/>
        <v>--</v>
      </c>
      <c r="G24" s="41" t="str">
        <f t="shared" si="12"/>
        <v>--</v>
      </c>
      <c r="H24" s="41" t="str">
        <f t="shared" si="12"/>
        <v>--</v>
      </c>
      <c r="I24" s="41" t="str">
        <f t="shared" si="12"/>
        <v>--</v>
      </c>
      <c r="J24" s="41" t="str">
        <f t="shared" si="12"/>
        <v>--</v>
      </c>
      <c r="K24" s="41" t="str">
        <f t="shared" si="12"/>
        <v>--</v>
      </c>
      <c r="L24" s="41" t="str">
        <f t="shared" si="12"/>
        <v>--</v>
      </c>
      <c r="M24" s="41" t="str">
        <f t="shared" si="12"/>
        <v>--</v>
      </c>
      <c r="N24" s="41" t="str">
        <f t="shared" si="12"/>
        <v>--</v>
      </c>
      <c r="O24" s="41" t="str">
        <f t="shared" si="12"/>
        <v>--</v>
      </c>
    </row>
    <row r="25" spans="2:16" ht="20.399999999999999" hidden="1" customHeight="1" x14ac:dyDescent="0.45">
      <c r="B25" s="15" t="s">
        <v>17</v>
      </c>
      <c r="C25" s="16" t="str">
        <f t="shared" ref="C25:O25" si="13">IFERROR(C23/C18,"--")</f>
        <v>--</v>
      </c>
      <c r="D25" s="16" t="str">
        <f t="shared" si="13"/>
        <v>--</v>
      </c>
      <c r="E25" s="16" t="str">
        <f t="shared" si="13"/>
        <v>--</v>
      </c>
      <c r="F25" s="16" t="str">
        <f t="shared" si="13"/>
        <v>--</v>
      </c>
      <c r="G25" s="16" t="str">
        <f t="shared" si="13"/>
        <v>--</v>
      </c>
      <c r="H25" s="16" t="str">
        <f t="shared" si="13"/>
        <v>--</v>
      </c>
      <c r="I25" s="16" t="str">
        <f t="shared" si="13"/>
        <v>--</v>
      </c>
      <c r="J25" s="16" t="str">
        <f t="shared" si="13"/>
        <v>--</v>
      </c>
      <c r="K25" s="16" t="str">
        <f t="shared" si="13"/>
        <v>--</v>
      </c>
      <c r="L25" s="16" t="str">
        <f t="shared" si="13"/>
        <v>--</v>
      </c>
      <c r="M25" s="16" t="str">
        <f t="shared" si="13"/>
        <v>--</v>
      </c>
      <c r="N25" s="16" t="str">
        <f t="shared" si="13"/>
        <v>--</v>
      </c>
      <c r="O25" s="16" t="str">
        <f t="shared" si="13"/>
        <v>--</v>
      </c>
      <c r="P25" s="5" t="s">
        <v>40</v>
      </c>
    </row>
  </sheetData>
  <sheetProtection selectLockedCells="1" selectUn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91E1-C068-4EB2-A0F6-DAA1F1A62625}">
  <dimension ref="A2:Q24"/>
  <sheetViews>
    <sheetView workbookViewId="0">
      <selection activeCell="A19" sqref="A19"/>
    </sheetView>
  </sheetViews>
  <sheetFormatPr defaultRowHeight="18" x14ac:dyDescent="0.45"/>
  <cols>
    <col min="1" max="1" width="5" style="51" customWidth="1"/>
    <col min="2" max="2" width="11.796875" style="51" customWidth="1"/>
    <col min="3" max="3" width="28.19921875" style="51" customWidth="1"/>
    <col min="4" max="15" width="12.3984375" style="51" customWidth="1"/>
    <col min="16" max="16" width="14.296875" style="51" customWidth="1"/>
    <col min="17" max="16384" width="8.796875" style="51"/>
  </cols>
  <sheetData>
    <row r="2" spans="1:17" ht="32.4" x14ac:dyDescent="0.45">
      <c r="B2" s="4" t="s">
        <v>83</v>
      </c>
    </row>
    <row r="3" spans="1:17" ht="19.8" x14ac:dyDescent="0.45">
      <c r="A3" s="56"/>
      <c r="B3" s="65" t="s">
        <v>2</v>
      </c>
      <c r="C3" s="52" t="s">
        <v>24</v>
      </c>
      <c r="D3" s="12">
        <f>設定!B3</f>
        <v>44866</v>
      </c>
      <c r="E3" s="12">
        <f>DATE(YEAR(D3),MONTH(D3)+1,1)</f>
        <v>44896</v>
      </c>
      <c r="F3" s="12">
        <f>DATE(YEAR(E3),MONTH(E3)+1,1)</f>
        <v>44927</v>
      </c>
      <c r="G3" s="12">
        <f>DATE(YEAR(F3),MONTH(F3)+1,1)</f>
        <v>44958</v>
      </c>
      <c r="H3" s="12">
        <f>DATE(YEAR(G3),MONTH(G3)+1,1)</f>
        <v>44986</v>
      </c>
      <c r="I3" s="12">
        <f>DATE(YEAR(H3),MONTH(H3)+1,1)</f>
        <v>45017</v>
      </c>
      <c r="J3" s="12">
        <f>DATE(YEAR(I3),MONTH(I3)+1,1)</f>
        <v>45047</v>
      </c>
      <c r="K3" s="12">
        <f>DATE(YEAR(J3),MONTH(J3)+1,1)</f>
        <v>45078</v>
      </c>
      <c r="L3" s="12">
        <f>DATE(YEAR(K3),MONTH(K3)+1,1)</f>
        <v>45108</v>
      </c>
      <c r="M3" s="12">
        <f>DATE(YEAR(L3),MONTH(L3)+1,1)</f>
        <v>45139</v>
      </c>
      <c r="N3" s="12">
        <f>DATE(YEAR(M3),MONTH(M3)+1,1)</f>
        <v>45170</v>
      </c>
      <c r="O3" s="12">
        <f t="shared" ref="O3" si="0">DATE(YEAR(N3),MONTH(N3)+1,1)</f>
        <v>45200</v>
      </c>
      <c r="P3" s="8" t="s">
        <v>11</v>
      </c>
    </row>
    <row r="4" spans="1:17" ht="19.8" x14ac:dyDescent="0.45">
      <c r="A4" s="56"/>
      <c r="B4" s="65"/>
      <c r="C4" s="53" t="s">
        <v>19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4">
        <f t="shared" ref="P4:P7" si="1">SUM(D4:O4)</f>
        <v>0</v>
      </c>
    </row>
    <row r="5" spans="1:17" ht="19.8" x14ac:dyDescent="0.45">
      <c r="A5" s="56"/>
      <c r="B5" s="65"/>
      <c r="C5" s="53" t="s">
        <v>20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4">
        <f t="shared" si="1"/>
        <v>0</v>
      </c>
    </row>
    <row r="6" spans="1:17" ht="19.8" x14ac:dyDescent="0.45">
      <c r="A6" s="56"/>
      <c r="B6" s="65"/>
      <c r="C6" s="53" t="s">
        <v>21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4">
        <f t="shared" si="1"/>
        <v>0</v>
      </c>
    </row>
    <row r="7" spans="1:17" ht="19.8" x14ac:dyDescent="0.45">
      <c r="A7" s="56"/>
      <c r="B7" s="65"/>
      <c r="C7" s="53" t="s">
        <v>88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4">
        <f t="shared" si="1"/>
        <v>0</v>
      </c>
    </row>
    <row r="8" spans="1:17" ht="19.8" x14ac:dyDescent="0.45">
      <c r="A8" s="56"/>
      <c r="B8" s="67" t="s">
        <v>3</v>
      </c>
      <c r="C8" s="54" t="s">
        <v>27</v>
      </c>
      <c r="D8" s="12">
        <f>設定!B3</f>
        <v>44866</v>
      </c>
      <c r="E8" s="12">
        <f>DATE(YEAR(D8),MONTH(D8)+1,1)</f>
        <v>44896</v>
      </c>
      <c r="F8" s="12">
        <f t="shared" ref="F8:O8" si="2">DATE(YEAR(E8),MONTH(E8)+1,1)</f>
        <v>44927</v>
      </c>
      <c r="G8" s="12">
        <f t="shared" si="2"/>
        <v>44958</v>
      </c>
      <c r="H8" s="12">
        <f t="shared" si="2"/>
        <v>44986</v>
      </c>
      <c r="I8" s="12">
        <f t="shared" si="2"/>
        <v>45017</v>
      </c>
      <c r="J8" s="12">
        <f t="shared" si="2"/>
        <v>45047</v>
      </c>
      <c r="K8" s="12">
        <f t="shared" si="2"/>
        <v>45078</v>
      </c>
      <c r="L8" s="12">
        <f t="shared" si="2"/>
        <v>45108</v>
      </c>
      <c r="M8" s="12">
        <f t="shared" si="2"/>
        <v>45139</v>
      </c>
      <c r="N8" s="12">
        <f t="shared" si="2"/>
        <v>45170</v>
      </c>
      <c r="O8" s="12">
        <f t="shared" si="2"/>
        <v>45200</v>
      </c>
      <c r="P8" s="8" t="s">
        <v>11</v>
      </c>
    </row>
    <row r="9" spans="1:17" ht="19.8" x14ac:dyDescent="0.45">
      <c r="A9" s="56"/>
      <c r="B9" s="68"/>
      <c r="C9" s="53" t="s">
        <v>84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4">
        <f>SUM(D9:O9)</f>
        <v>0</v>
      </c>
    </row>
    <row r="10" spans="1:17" ht="19.8" x14ac:dyDescent="0.45">
      <c r="A10" s="56"/>
      <c r="B10" s="68"/>
      <c r="C10" s="55" t="s">
        <v>5</v>
      </c>
      <c r="D10" s="38" t="str">
        <f>IFERROR(D9/D7,"--")</f>
        <v>--</v>
      </c>
      <c r="E10" s="38" t="str">
        <f>IFERROR(E9/E7,"--")</f>
        <v>--</v>
      </c>
      <c r="F10" s="38" t="str">
        <f>IFERROR(F9/F7,"--")</f>
        <v>--</v>
      </c>
      <c r="G10" s="38" t="str">
        <f>IFERROR(G9/G7,"--")</f>
        <v>--</v>
      </c>
      <c r="H10" s="38" t="str">
        <f>IFERROR(H9/H7,"--")</f>
        <v>--</v>
      </c>
      <c r="I10" s="38" t="str">
        <f>IFERROR(I9/I7,"--")</f>
        <v>--</v>
      </c>
      <c r="J10" s="38" t="str">
        <f>IFERROR(J9/J7,"--")</f>
        <v>--</v>
      </c>
      <c r="K10" s="38" t="str">
        <f>IFERROR(K9/K7,"--")</f>
        <v>--</v>
      </c>
      <c r="L10" s="38" t="str">
        <f>IFERROR(L9/L7,"--")</f>
        <v>--</v>
      </c>
      <c r="M10" s="38" t="str">
        <f>IFERROR(M9/M7,"--")</f>
        <v>--</v>
      </c>
      <c r="N10" s="38" t="str">
        <f>IFERROR(N9/N7,"--")</f>
        <v>--</v>
      </c>
      <c r="O10" s="38" t="str">
        <f>IFERROR(O9/O7,"--")</f>
        <v>--</v>
      </c>
      <c r="P10" s="38" t="str">
        <f>IFERROR(P9/P7,"--")</f>
        <v>--</v>
      </c>
    </row>
    <row r="11" spans="1:17" ht="19.8" x14ac:dyDescent="0.45">
      <c r="A11" s="56"/>
      <c r="B11" s="68"/>
      <c r="C11" s="53" t="s">
        <v>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4">
        <f>SUM(D11:O11)</f>
        <v>0</v>
      </c>
    </row>
    <row r="12" spans="1:17" ht="19.8" x14ac:dyDescent="0.45">
      <c r="A12" s="56"/>
      <c r="B12" s="68"/>
      <c r="C12" s="55" t="s">
        <v>25</v>
      </c>
      <c r="D12" s="38" t="str">
        <f>IFERROR(D11/D9,"--")</f>
        <v>--</v>
      </c>
      <c r="E12" s="38" t="str">
        <f>IFERROR(E11/E9,"--")</f>
        <v>--</v>
      </c>
      <c r="F12" s="38" t="str">
        <f>IFERROR(F11/F9,"--")</f>
        <v>--</v>
      </c>
      <c r="G12" s="38" t="str">
        <f>IFERROR(G11/G9,"--")</f>
        <v>--</v>
      </c>
      <c r="H12" s="38" t="str">
        <f>IFERROR(H11/H9,"--")</f>
        <v>--</v>
      </c>
      <c r="I12" s="38" t="str">
        <f>IFERROR(I11/I9,"--")</f>
        <v>--</v>
      </c>
      <c r="J12" s="38" t="str">
        <f>IFERROR(J11/J9,"--")</f>
        <v>--</v>
      </c>
      <c r="K12" s="38" t="str">
        <f>IFERROR(K11/K9,"--")</f>
        <v>--</v>
      </c>
      <c r="L12" s="38" t="str">
        <f>IFERROR(L11/L9,"--")</f>
        <v>--</v>
      </c>
      <c r="M12" s="38" t="str">
        <f>IFERROR(M11/M9,"--")</f>
        <v>--</v>
      </c>
      <c r="N12" s="38" t="str">
        <f>IFERROR(N11/N9,"--")</f>
        <v>--</v>
      </c>
      <c r="O12" s="38" t="str">
        <f>IFERROR(O11/O9,"--")</f>
        <v>--</v>
      </c>
      <c r="P12" s="38" t="str">
        <f>IFERROR(P11/P9,"--")</f>
        <v>--</v>
      </c>
    </row>
    <row r="13" spans="1:17" ht="19.8" x14ac:dyDescent="0.45">
      <c r="A13" s="56"/>
      <c r="B13" s="68"/>
      <c r="C13" s="53" t="s">
        <v>23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4">
        <f>SUM(D13:O13)</f>
        <v>0</v>
      </c>
    </row>
    <row r="14" spans="1:17" ht="19.8" x14ac:dyDescent="0.45">
      <c r="A14" s="56"/>
      <c r="B14" s="68"/>
      <c r="C14" s="55" t="s">
        <v>26</v>
      </c>
      <c r="D14" s="38" t="str">
        <f>IFERROR(D13/D11,"--")</f>
        <v>--</v>
      </c>
      <c r="E14" s="38" t="str">
        <f>IFERROR(E13/E11,"--")</f>
        <v>--</v>
      </c>
      <c r="F14" s="38" t="str">
        <f>IFERROR(F13/F11,"--")</f>
        <v>--</v>
      </c>
      <c r="G14" s="38" t="str">
        <f>IFERROR(G13/G11,"--")</f>
        <v>--</v>
      </c>
      <c r="H14" s="38" t="str">
        <f>IFERROR(H13/H11,"--")</f>
        <v>--</v>
      </c>
      <c r="I14" s="38" t="str">
        <f>IFERROR(I13/I11,"--")</f>
        <v>--</v>
      </c>
      <c r="J14" s="38" t="str">
        <f>IFERROR(J13/J11,"--")</f>
        <v>--</v>
      </c>
      <c r="K14" s="38" t="str">
        <f>IFERROR(K13/K11,"--")</f>
        <v>--</v>
      </c>
      <c r="L14" s="38" t="str">
        <f>IFERROR(L13/L11,"--")</f>
        <v>--</v>
      </c>
      <c r="M14" s="38" t="str">
        <f>IFERROR(M13/M11,"--")</f>
        <v>--</v>
      </c>
      <c r="N14" s="38" t="str">
        <f>IFERROR(N13/N11,"--")</f>
        <v>--</v>
      </c>
      <c r="O14" s="38" t="str">
        <f>IFERROR(O13/O11,"--")</f>
        <v>--</v>
      </c>
      <c r="P14" s="38" t="str">
        <f>IFERROR(P13/P11,"--")</f>
        <v>--</v>
      </c>
    </row>
    <row r="15" spans="1:17" ht="19.8" x14ac:dyDescent="0.45">
      <c r="A15" s="56"/>
      <c r="B15" s="68"/>
      <c r="C15" s="54" t="s">
        <v>77</v>
      </c>
      <c r="D15" s="12">
        <f>設定!B3</f>
        <v>44866</v>
      </c>
      <c r="E15" s="12">
        <f>DATE(YEAR(D15),MONTH(D15)+1,1)</f>
        <v>44896</v>
      </c>
      <c r="F15" s="12">
        <f t="shared" ref="F15:O15" si="3">DATE(YEAR(E15),MONTH(E15)+1,1)</f>
        <v>44927</v>
      </c>
      <c r="G15" s="12">
        <f t="shared" si="3"/>
        <v>44958</v>
      </c>
      <c r="H15" s="12">
        <f t="shared" si="3"/>
        <v>44986</v>
      </c>
      <c r="I15" s="12">
        <f t="shared" si="3"/>
        <v>45017</v>
      </c>
      <c r="J15" s="12">
        <f t="shared" si="3"/>
        <v>45047</v>
      </c>
      <c r="K15" s="12">
        <f t="shared" si="3"/>
        <v>45078</v>
      </c>
      <c r="L15" s="12">
        <f t="shared" si="3"/>
        <v>45108</v>
      </c>
      <c r="M15" s="12">
        <f t="shared" si="3"/>
        <v>45139</v>
      </c>
      <c r="N15" s="12">
        <f t="shared" si="3"/>
        <v>45170</v>
      </c>
      <c r="O15" s="12">
        <f t="shared" si="3"/>
        <v>45200</v>
      </c>
      <c r="P15" s="8" t="s">
        <v>87</v>
      </c>
    </row>
    <row r="16" spans="1:17" ht="19.8" x14ac:dyDescent="0.45">
      <c r="A16" s="56"/>
      <c r="B16" s="57"/>
      <c r="C16" s="69" t="s">
        <v>78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4">
        <f>O16</f>
        <v>0</v>
      </c>
      <c r="Q16" s="59"/>
    </row>
    <row r="17" spans="1:17" ht="19.8" x14ac:dyDescent="0.45">
      <c r="A17" s="56"/>
      <c r="B17" s="58"/>
      <c r="C17" s="70" t="s">
        <v>79</v>
      </c>
      <c r="D17" s="71" t="s">
        <v>86</v>
      </c>
      <c r="E17" s="38" t="str">
        <f>IFERROR(E16/D16,"--")</f>
        <v>--</v>
      </c>
      <c r="F17" s="38" t="str">
        <f>IFERROR(F16/E16,"--")</f>
        <v>--</v>
      </c>
      <c r="G17" s="38" t="str">
        <f>IFERROR(G16/F16,"--")</f>
        <v>--</v>
      </c>
      <c r="H17" s="38" t="str">
        <f>IFERROR(H16/G16,"--")</f>
        <v>--</v>
      </c>
      <c r="I17" s="38" t="str">
        <f>IFERROR(I16/H16,"--")</f>
        <v>--</v>
      </c>
      <c r="J17" s="38" t="str">
        <f>IFERROR(J16/I16,"--")</f>
        <v>--</v>
      </c>
      <c r="K17" s="38" t="str">
        <f>IFERROR(K16/J16,"--")</f>
        <v>--</v>
      </c>
      <c r="L17" s="38" t="str">
        <f>IFERROR(L16/K16,"--")</f>
        <v>--</v>
      </c>
      <c r="M17" s="38" t="str">
        <f>IFERROR(M16/L16,"--")</f>
        <v>--</v>
      </c>
      <c r="N17" s="38" t="str">
        <f>IFERROR(N16/M16,"--")</f>
        <v>--</v>
      </c>
      <c r="O17" s="38" t="str">
        <f>IFERROR(O16/N16,"--")</f>
        <v>--</v>
      </c>
      <c r="P17" s="38" t="str">
        <f>IFERROR(P16/D16,"--")</f>
        <v>--</v>
      </c>
      <c r="Q17" s="59"/>
    </row>
    <row r="18" spans="1:17" ht="19.8" x14ac:dyDescent="0.45">
      <c r="A18" s="56"/>
      <c r="B18" s="65" t="s">
        <v>34</v>
      </c>
      <c r="C18" s="60" t="s">
        <v>80</v>
      </c>
      <c r="D18" s="12">
        <f>設定!B3</f>
        <v>44866</v>
      </c>
      <c r="E18" s="12">
        <f t="shared" ref="E18:O18" si="4">DATE(YEAR(D18),MONTH(D18)+1,1)</f>
        <v>44896</v>
      </c>
      <c r="F18" s="12">
        <f t="shared" si="4"/>
        <v>44927</v>
      </c>
      <c r="G18" s="12">
        <f t="shared" si="4"/>
        <v>44958</v>
      </c>
      <c r="H18" s="12">
        <f t="shared" si="4"/>
        <v>44986</v>
      </c>
      <c r="I18" s="12">
        <f t="shared" si="4"/>
        <v>45017</v>
      </c>
      <c r="J18" s="12">
        <f t="shared" si="4"/>
        <v>45047</v>
      </c>
      <c r="K18" s="12">
        <f t="shared" si="4"/>
        <v>45078</v>
      </c>
      <c r="L18" s="12">
        <f t="shared" si="4"/>
        <v>45108</v>
      </c>
      <c r="M18" s="12">
        <f t="shared" si="4"/>
        <v>45139</v>
      </c>
      <c r="N18" s="12">
        <f t="shared" si="4"/>
        <v>45170</v>
      </c>
      <c r="O18" s="12">
        <f t="shared" si="4"/>
        <v>45200</v>
      </c>
      <c r="P18" s="8" t="s">
        <v>11</v>
      </c>
    </row>
    <row r="19" spans="1:17" ht="19.8" x14ac:dyDescent="0.45">
      <c r="A19" s="56"/>
      <c r="B19" s="66"/>
      <c r="C19" s="61" t="s">
        <v>35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4">
        <f>IFERROR(SUM(D19:O19),"--")</f>
        <v>0</v>
      </c>
    </row>
    <row r="20" spans="1:17" ht="19.8" x14ac:dyDescent="0.45">
      <c r="A20" s="56"/>
      <c r="B20" s="66"/>
      <c r="C20" s="62" t="s">
        <v>36</v>
      </c>
      <c r="D20" s="39" t="str">
        <f>IFERROR(D19/D16,"--")</f>
        <v>--</v>
      </c>
      <c r="E20" s="39" t="str">
        <f>IFERROR(E19/E16,"--")</f>
        <v>--</v>
      </c>
      <c r="F20" s="39" t="str">
        <f>IFERROR(F19/F16,"--")</f>
        <v>--</v>
      </c>
      <c r="G20" s="39" t="str">
        <f>IFERROR(G19/G16,"--")</f>
        <v>--</v>
      </c>
      <c r="H20" s="39" t="str">
        <f>IFERROR(H19/H16,"--")</f>
        <v>--</v>
      </c>
      <c r="I20" s="39" t="str">
        <f>IFERROR(I19/I16,"--")</f>
        <v>--</v>
      </c>
      <c r="J20" s="39" t="str">
        <f>IFERROR(J19/J16,"--")</f>
        <v>--</v>
      </c>
      <c r="K20" s="39" t="str">
        <f>IFERROR(K19/K16,"--")</f>
        <v>--</v>
      </c>
      <c r="L20" s="39" t="str">
        <f>IFERROR(L19/L16,"--")</f>
        <v>--</v>
      </c>
      <c r="M20" s="39" t="str">
        <f>IFERROR(M19/M16,"--")</f>
        <v>--</v>
      </c>
      <c r="N20" s="39" t="str">
        <f>IFERROR(N19/N16,"--")</f>
        <v>--</v>
      </c>
      <c r="O20" s="39" t="str">
        <f>IFERROR(O19/O16,"--")</f>
        <v>--</v>
      </c>
      <c r="P20" s="39" t="str">
        <f>IFERROR(P19/P16,"--")</f>
        <v>--</v>
      </c>
    </row>
    <row r="21" spans="1:17" ht="19.8" x14ac:dyDescent="0.45">
      <c r="A21" s="56"/>
      <c r="B21" s="65" t="s">
        <v>82</v>
      </c>
      <c r="C21" s="60" t="s">
        <v>81</v>
      </c>
      <c r="D21" s="12">
        <f>設定!B3</f>
        <v>44866</v>
      </c>
      <c r="E21" s="12">
        <f t="shared" ref="E21" si="5">DATE(YEAR(D21),MONTH(D21)+1,1)</f>
        <v>44896</v>
      </c>
      <c r="F21" s="12">
        <f t="shared" ref="F21" si="6">DATE(YEAR(E21),MONTH(E21)+1,1)</f>
        <v>44927</v>
      </c>
      <c r="G21" s="12">
        <f t="shared" ref="G21" si="7">DATE(YEAR(F21),MONTH(F21)+1,1)</f>
        <v>44958</v>
      </c>
      <c r="H21" s="12">
        <f t="shared" ref="H21" si="8">DATE(YEAR(G21),MONTH(G21)+1,1)</f>
        <v>44986</v>
      </c>
      <c r="I21" s="12">
        <f t="shared" ref="I21" si="9">DATE(YEAR(H21),MONTH(H21)+1,1)</f>
        <v>45017</v>
      </c>
      <c r="J21" s="12">
        <f t="shared" ref="J21" si="10">DATE(YEAR(I21),MONTH(I21)+1,1)</f>
        <v>45047</v>
      </c>
      <c r="K21" s="12">
        <f t="shared" ref="K21" si="11">DATE(YEAR(J21),MONTH(J21)+1,1)</f>
        <v>45078</v>
      </c>
      <c r="L21" s="12">
        <f t="shared" ref="L21" si="12">DATE(YEAR(K21),MONTH(K21)+1,1)</f>
        <v>45108</v>
      </c>
      <c r="M21" s="12">
        <f t="shared" ref="M21" si="13">DATE(YEAR(L21),MONTH(L21)+1,1)</f>
        <v>45139</v>
      </c>
      <c r="N21" s="12">
        <f t="shared" ref="N21" si="14">DATE(YEAR(M21),MONTH(M21)+1,1)</f>
        <v>45170</v>
      </c>
      <c r="O21" s="12">
        <f t="shared" ref="O21" si="15">DATE(YEAR(N21),MONTH(N21)+1,1)</f>
        <v>45200</v>
      </c>
      <c r="P21" s="8" t="s">
        <v>11</v>
      </c>
    </row>
    <row r="22" spans="1:17" ht="19.8" x14ac:dyDescent="0.45">
      <c r="A22" s="56"/>
      <c r="B22" s="65"/>
      <c r="C22" s="61" t="s">
        <v>39</v>
      </c>
      <c r="D22" s="14">
        <v>1</v>
      </c>
      <c r="E22" s="14">
        <v>2</v>
      </c>
      <c r="F22" s="14">
        <v>2</v>
      </c>
      <c r="G22" s="14">
        <v>1</v>
      </c>
      <c r="H22" s="14">
        <v>1.5</v>
      </c>
      <c r="I22" s="14">
        <v>1.5</v>
      </c>
      <c r="J22" s="14">
        <v>1.5</v>
      </c>
      <c r="K22" s="14">
        <v>1.5</v>
      </c>
      <c r="L22" s="14">
        <v>1.5</v>
      </c>
      <c r="M22" s="14">
        <v>1.5</v>
      </c>
      <c r="N22" s="14">
        <v>1.5</v>
      </c>
      <c r="O22" s="14">
        <v>1.5</v>
      </c>
      <c r="P22" s="34">
        <f>IFERROR(SUM(D22:O22),"--")</f>
        <v>18</v>
      </c>
    </row>
    <row r="23" spans="1:17" ht="19.8" x14ac:dyDescent="0.45">
      <c r="A23" s="56"/>
      <c r="B23" s="65"/>
      <c r="C23" s="63" t="s">
        <v>37</v>
      </c>
      <c r="D23" s="39" t="str">
        <f>IFERROR(D22/D19,"--")</f>
        <v>--</v>
      </c>
      <c r="E23" s="39" t="str">
        <f>IFERROR(E22/E19,"--")</f>
        <v>--</v>
      </c>
      <c r="F23" s="39" t="str">
        <f>IFERROR(F22/F19,"--")</f>
        <v>--</v>
      </c>
      <c r="G23" s="39" t="str">
        <f>IFERROR(G22/G19,"--")</f>
        <v>--</v>
      </c>
      <c r="H23" s="39" t="str">
        <f>IFERROR(H22/H19,"--")</f>
        <v>--</v>
      </c>
      <c r="I23" s="39" t="str">
        <f>IFERROR(I22/I19,"--")</f>
        <v>--</v>
      </c>
      <c r="J23" s="39" t="str">
        <f>IFERROR(J22/J19,"--")</f>
        <v>--</v>
      </c>
      <c r="K23" s="39" t="str">
        <f>IFERROR(K22/K19,"--")</f>
        <v>--</v>
      </c>
      <c r="L23" s="39" t="str">
        <f>IFERROR(L22/L19,"--")</f>
        <v>--</v>
      </c>
      <c r="M23" s="39" t="str">
        <f>IFERROR(M22/M19,"--")</f>
        <v>--</v>
      </c>
      <c r="N23" s="39" t="str">
        <f>IFERROR(N22/N19,"--")</f>
        <v>--</v>
      </c>
      <c r="O23" s="39" t="str">
        <f>IFERROR(O22/O19,"--")</f>
        <v>--</v>
      </c>
      <c r="P23" s="39" t="str">
        <f>IFERROR(P22/P19,"--")</f>
        <v>--</v>
      </c>
    </row>
    <row r="24" spans="1:17" ht="19.8" x14ac:dyDescent="0.45">
      <c r="A24" s="56"/>
      <c r="B24" s="65"/>
      <c r="C24" s="64" t="s">
        <v>38</v>
      </c>
      <c r="D24" s="2">
        <v>100000</v>
      </c>
      <c r="E24" s="2">
        <v>100000</v>
      </c>
      <c r="F24" s="2">
        <v>100000</v>
      </c>
      <c r="G24" s="2">
        <v>100000</v>
      </c>
      <c r="H24" s="2">
        <v>100000</v>
      </c>
      <c r="I24" s="2">
        <v>100000</v>
      </c>
      <c r="J24" s="2">
        <v>100000</v>
      </c>
      <c r="K24" s="2">
        <v>100000</v>
      </c>
      <c r="L24" s="2">
        <v>100000</v>
      </c>
      <c r="M24" s="2">
        <v>100000</v>
      </c>
      <c r="N24" s="2">
        <v>100000</v>
      </c>
      <c r="O24" s="2">
        <v>100000</v>
      </c>
      <c r="P24" s="35">
        <f>IFERROR(SUM(D24:O24),"--")</f>
        <v>1200000</v>
      </c>
    </row>
  </sheetData>
  <mergeCells count="4">
    <mergeCell ref="B3:B7"/>
    <mergeCell ref="B18:B20"/>
    <mergeCell ref="B21:B24"/>
    <mergeCell ref="B8:B1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ED6F-BD39-45FE-B091-0CF0265262CD}">
  <dimension ref="B2:D33"/>
  <sheetViews>
    <sheetView showGridLines="0" tabSelected="1" topLeftCell="A4" zoomScale="115" zoomScaleNormal="115" workbookViewId="0">
      <selection activeCell="D4" sqref="D4"/>
    </sheetView>
  </sheetViews>
  <sheetFormatPr defaultRowHeight="18" x14ac:dyDescent="0.45"/>
  <cols>
    <col min="1" max="1" width="3.5" customWidth="1"/>
    <col min="2" max="2" width="29.8984375" customWidth="1"/>
    <col min="3" max="4" width="18" customWidth="1"/>
    <col min="7" max="9" width="8.8984375" customWidth="1"/>
  </cols>
  <sheetData>
    <row r="2" spans="2:4" ht="32.4" x14ac:dyDescent="0.45">
      <c r="B2" s="4" t="s">
        <v>30</v>
      </c>
    </row>
    <row r="3" spans="2:4" s="6" customFormat="1" ht="19.8" x14ac:dyDescent="0.45">
      <c r="B3" s="6" t="s">
        <v>31</v>
      </c>
    </row>
    <row r="4" spans="2:4" s="6" customFormat="1" ht="19.8" x14ac:dyDescent="0.45"/>
    <row r="5" spans="2:4" s="6" customFormat="1" ht="19.8" x14ac:dyDescent="0.45">
      <c r="B5" s="9" t="s">
        <v>15</v>
      </c>
      <c r="C5" s="8" t="s">
        <v>6</v>
      </c>
      <c r="D5" s="8" t="s">
        <v>33</v>
      </c>
    </row>
    <row r="6" spans="2:4" s="6" customFormat="1" ht="19.8" x14ac:dyDescent="0.45">
      <c r="B6" s="13" t="s">
        <v>41</v>
      </c>
      <c r="C6" s="44"/>
      <c r="D6" s="44"/>
    </row>
    <row r="7" spans="2:4" s="6" customFormat="1" ht="19.8" x14ac:dyDescent="0.45">
      <c r="B7" s="13" t="s">
        <v>18</v>
      </c>
      <c r="C7" s="45"/>
      <c r="D7" s="45"/>
    </row>
    <row r="8" spans="2:4" s="6" customFormat="1" ht="19.8" x14ac:dyDescent="0.45"/>
    <row r="9" spans="2:4" s="6" customFormat="1" ht="19.8" x14ac:dyDescent="0.45">
      <c r="B9" s="9" t="s">
        <v>15</v>
      </c>
      <c r="C9" s="8" t="s">
        <v>6</v>
      </c>
      <c r="D9" s="8" t="s">
        <v>33</v>
      </c>
    </row>
    <row r="10" spans="2:4" s="6" customFormat="1" ht="19.8" x14ac:dyDescent="0.45">
      <c r="B10" s="13" t="s">
        <v>16</v>
      </c>
      <c r="C10" s="46"/>
      <c r="D10" s="34" t="str">
        <f>IFERROR(ROUNDUP(D6/D7,0),"--")</f>
        <v>--</v>
      </c>
    </row>
    <row r="11" spans="2:4" s="6" customFormat="1" ht="19.8" x14ac:dyDescent="0.45">
      <c r="B11" s="48" t="s">
        <v>17</v>
      </c>
      <c r="C11" s="49"/>
      <c r="D11" s="49"/>
    </row>
    <row r="12" spans="2:4" s="6" customFormat="1" ht="19.8" x14ac:dyDescent="0.45">
      <c r="B12" s="9" t="s">
        <v>34</v>
      </c>
      <c r="C12" s="8" t="s">
        <v>6</v>
      </c>
      <c r="D12" s="8" t="s">
        <v>33</v>
      </c>
    </row>
    <row r="13" spans="2:4" s="6" customFormat="1" ht="19.8" x14ac:dyDescent="0.45">
      <c r="B13" s="13" t="s">
        <v>13</v>
      </c>
      <c r="C13" s="46"/>
      <c r="D13" s="34" t="str">
        <f>IFERROR(ROUNDUP(D10/D11,F243),"--")</f>
        <v>--</v>
      </c>
    </row>
    <row r="14" spans="2:4" s="6" customFormat="1" ht="19.8" x14ac:dyDescent="0.45">
      <c r="B14" s="48" t="s">
        <v>14</v>
      </c>
      <c r="C14" s="49"/>
      <c r="D14" s="49"/>
    </row>
    <row r="15" spans="2:4" s="6" customFormat="1" ht="19.8" x14ac:dyDescent="0.45">
      <c r="B15" s="10" t="s">
        <v>3</v>
      </c>
      <c r="C15" s="8" t="s">
        <v>6</v>
      </c>
      <c r="D15" s="8" t="s">
        <v>33</v>
      </c>
    </row>
    <row r="16" spans="2:4" s="6" customFormat="1" ht="19.8" x14ac:dyDescent="0.45">
      <c r="B16" s="13" t="s">
        <v>29</v>
      </c>
      <c r="C16" s="47"/>
      <c r="D16" s="36" t="str">
        <f>IFERROR(ROUNDUP(D13/D14,F243),"--")</f>
        <v>--</v>
      </c>
    </row>
    <row r="17" spans="2:4" s="6" customFormat="1" ht="19.8" x14ac:dyDescent="0.45">
      <c r="B17" s="48" t="s">
        <v>32</v>
      </c>
      <c r="C17" s="49"/>
      <c r="D17" s="49"/>
    </row>
    <row r="18" spans="2:4" s="6" customFormat="1" ht="19.8" x14ac:dyDescent="0.45">
      <c r="B18" s="10" t="s">
        <v>2</v>
      </c>
      <c r="C18" s="8" t="s">
        <v>6</v>
      </c>
      <c r="D18" s="8" t="s">
        <v>33</v>
      </c>
    </row>
    <row r="19" spans="2:4" s="6" customFormat="1" ht="19.8" x14ac:dyDescent="0.45">
      <c r="B19" s="13" t="s">
        <v>28</v>
      </c>
      <c r="C19" s="46"/>
      <c r="D19" s="34" t="str">
        <f>IFERROR(ROUNDUP(D16/D17,F243),"--")</f>
        <v>--</v>
      </c>
    </row>
    <row r="20" spans="2:4" s="6" customFormat="1" ht="19.8" x14ac:dyDescent="0.45"/>
    <row r="31" spans="2:4" s="6" customFormat="1" ht="19.8" x14ac:dyDescent="0.45"/>
    <row r="32" spans="2:4" s="6" customFormat="1" ht="19.8" x14ac:dyDescent="0.45"/>
    <row r="33" s="6" customFormat="1" ht="19.8" x14ac:dyDescent="0.45"/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B3"/>
  <sheetViews>
    <sheetView workbookViewId="0">
      <selection activeCell="G8" sqref="G8"/>
    </sheetView>
  </sheetViews>
  <sheetFormatPr defaultColWidth="8.8984375" defaultRowHeight="17.399999999999999" x14ac:dyDescent="0.45"/>
  <cols>
    <col min="1" max="1" width="13.09765625" style="1" customWidth="1"/>
    <col min="2" max="2" width="40.3984375" style="1" customWidth="1"/>
    <col min="3" max="16384" width="8.8984375" style="1"/>
  </cols>
  <sheetData>
    <row r="1" spans="1:2" ht="19.8" x14ac:dyDescent="0.45">
      <c r="A1" s="7" t="s">
        <v>0</v>
      </c>
      <c r="B1" s="7"/>
    </row>
    <row r="2" spans="1:2" ht="19.2" x14ac:dyDescent="0.45">
      <c r="A2" s="50" t="s">
        <v>7</v>
      </c>
      <c r="B2" s="50" t="s">
        <v>8</v>
      </c>
    </row>
    <row r="3" spans="1:2" ht="19.2" x14ac:dyDescent="0.45">
      <c r="A3" s="50" t="s">
        <v>1</v>
      </c>
      <c r="B3" s="50">
        <v>44866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1C153C46436F4096C22087E841F60C" ma:contentTypeVersion="2" ma:contentTypeDescription="新しいドキュメントを作成します。" ma:contentTypeScope="" ma:versionID="a0ed6b6bf10ce812247873fe11905809">
  <xsd:schema xmlns:xsd="http://www.w3.org/2001/XMLSchema" xmlns:xs="http://www.w3.org/2001/XMLSchema" xmlns:p="http://schemas.microsoft.com/office/2006/metadata/properties" xmlns:ns3="17b0c1e0-a2c3-415d-aec4-70894d36dc08" targetNamespace="http://schemas.microsoft.com/office/2006/metadata/properties" ma:root="true" ma:fieldsID="4c356d837b24d78cf026e4501d251183" ns3:_="">
    <xsd:import namespace="17b0c1e0-a2c3-415d-aec4-70894d36d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0c1e0-a2c3-415d-aec4-70894d36d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A77327-1FCA-47D8-8906-4B8D4F886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0c1e0-a2c3-415d-aec4-70894d36d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E7D64-C09B-48B8-888E-1A0026E44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F8D05-B134-45D7-913A-0DABBBBA86E3}">
  <ds:schemaRefs>
    <ds:schemaRef ds:uri="17b0c1e0-a2c3-415d-aec4-70894d36dc08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各シートの説明</vt:lpstr>
      <vt:lpstr>〇〇年度_全体管理シート (簡易版)</vt:lpstr>
      <vt:lpstr>詳細KPIシート (簡易版)</vt:lpstr>
      <vt:lpstr>予算策定シート (簡易版)</vt:lpstr>
      <vt:lpstr>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柏木 勇人</dc:creator>
  <cp:lastModifiedBy>柏木 勇人</cp:lastModifiedBy>
  <dcterms:created xsi:type="dcterms:W3CDTF">2022-10-04T10:06:12Z</dcterms:created>
  <dcterms:modified xsi:type="dcterms:W3CDTF">2023-02-22T06:45:29Z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0x0101006C1C153C46436F4096C22087E841F60C</vt:lpwstr>
  </property>
</Properties>
</file>